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k-nad02.komu.local\共有_校務系\共有_北条\40事務課\★工事・大規模修繕・備品購入関係(Ⅲ)\★★南面ブロック塀改修工事（R7年度）\設計図書（入札用）\"/>
    </mc:Choice>
  </mc:AlternateContent>
  <bookViews>
    <workbookView xWindow="-120" yWindow="-120" windowWidth="29040" windowHeight="15840" tabRatio="796" activeTab="6"/>
  </bookViews>
  <sheets>
    <sheet name="表紙･種目別内訳" sheetId="18" r:id="rId1"/>
    <sheet name="科目別内訳　A" sheetId="50" r:id="rId2"/>
    <sheet name="細目別内訳　Ａ-Ⅰ" sheetId="36" r:id="rId3"/>
    <sheet name="細目別内訳　Ａ-Ⅱ" sheetId="54" r:id="rId4"/>
    <sheet name="細目別内訳(共通仮設費）" sheetId="40" r:id="rId5"/>
    <sheet name="細目別内訳（現場管理費）" sheetId="42" r:id="rId6"/>
    <sheet name="細目別内訳（一般管理費等）" sheetId="41" r:id="rId7"/>
  </sheets>
  <definedNames>
    <definedName name="_xlnm.Print_Area" localSheetId="1">'科目別内訳　A'!$A$1:$J$14</definedName>
    <definedName name="_xlnm.Print_Area" localSheetId="2">'細目別内訳　Ａ-Ⅰ'!$A$1:$J$66</definedName>
    <definedName name="_xlnm.Print_Area" localSheetId="3">'細目別内訳　Ａ-Ⅱ'!$A$1:$J$70</definedName>
    <definedName name="_xlnm.Print_Area" localSheetId="6">'細目別内訳（一般管理費等）'!$A$1:$J$14</definedName>
    <definedName name="_xlnm.Print_Area" localSheetId="4">'細目別内訳(共通仮設費）'!$A$1:$J$14</definedName>
    <definedName name="_xlnm.Print_Area" localSheetId="5">'細目別内訳（現場管理費）'!$A$1:$J$14</definedName>
    <definedName name="_xlnm.Print_Area" localSheetId="0">表紙･種目別内訳!$A$1:$N$26</definedName>
    <definedName name="_xlnm.Print_Titles" localSheetId="2">'細目別内訳　Ａ-Ⅰ'!$1:$1</definedName>
    <definedName name="_xlnm.Print_Titles" localSheetId="3">'細目別内訳　Ａ-Ⅱ'!$1:$1</definedName>
    <definedName name="木製工事" localSheetId="6">#REF!</definedName>
    <definedName name="木製工事" localSheetId="4">#REF!</definedName>
    <definedName name="木製工事" localSheetId="5">#REF!</definedName>
    <definedName name="木製工事">#REF!</definedName>
  </definedNames>
  <calcPr calcId="162913"/>
</workbook>
</file>

<file path=xl/calcChain.xml><?xml version="1.0" encoding="utf-8"?>
<calcChain xmlns="http://schemas.openxmlformats.org/spreadsheetml/2006/main">
  <c r="H13" i="41" l="1"/>
  <c r="H12" i="41"/>
  <c r="H11" i="41"/>
  <c r="H10" i="41"/>
  <c r="H9" i="41"/>
  <c r="H8" i="41"/>
  <c r="H7" i="41"/>
  <c r="H6" i="41"/>
  <c r="H5" i="41"/>
  <c r="H4" i="41"/>
  <c r="H2" i="41"/>
  <c r="H13" i="42"/>
  <c r="H12" i="42"/>
  <c r="H11" i="42"/>
  <c r="H10" i="42"/>
  <c r="H9" i="42"/>
  <c r="H8" i="42"/>
  <c r="H7" i="42"/>
  <c r="H6" i="42"/>
  <c r="H5" i="42"/>
  <c r="H4" i="42"/>
  <c r="H2" i="42"/>
  <c r="H13" i="40"/>
  <c r="H12" i="40"/>
  <c r="H11" i="40"/>
  <c r="H10" i="40"/>
  <c r="H9" i="40"/>
  <c r="H5" i="40"/>
  <c r="H2" i="40"/>
  <c r="H69" i="54"/>
  <c r="H70" i="54" s="1"/>
  <c r="H61" i="54"/>
  <c r="H60" i="54"/>
  <c r="H59" i="54"/>
  <c r="H58" i="54"/>
  <c r="C58" i="54"/>
  <c r="B58" i="54"/>
  <c r="I56" i="54"/>
  <c r="H56" i="54"/>
  <c r="I55" i="54"/>
  <c r="H55" i="54"/>
  <c r="H54" i="54"/>
  <c r="H57" i="54" s="1"/>
  <c r="C54" i="54"/>
  <c r="B54" i="54"/>
  <c r="H52" i="54"/>
  <c r="H51" i="54"/>
  <c r="H50" i="54"/>
  <c r="H49" i="54"/>
  <c r="H48" i="54"/>
  <c r="H47" i="54"/>
  <c r="H46" i="54"/>
  <c r="H45" i="54"/>
  <c r="H44" i="54"/>
  <c r="H43" i="54"/>
  <c r="H42" i="54"/>
  <c r="H41" i="54"/>
  <c r="H40" i="54"/>
  <c r="H39" i="54"/>
  <c r="H38" i="54"/>
  <c r="H37" i="54"/>
  <c r="H36" i="54"/>
  <c r="H35" i="54"/>
  <c r="H34" i="54"/>
  <c r="H33" i="54"/>
  <c r="H32" i="54"/>
  <c r="H31" i="54"/>
  <c r="H30" i="54"/>
  <c r="H29" i="54"/>
  <c r="H28" i="54"/>
  <c r="H27" i="54"/>
  <c r="H26" i="54"/>
  <c r="H25" i="54"/>
  <c r="H24" i="54"/>
  <c r="H23" i="54"/>
  <c r="H22" i="54"/>
  <c r="H21" i="54"/>
  <c r="H20" i="54"/>
  <c r="H19" i="54"/>
  <c r="H18" i="54"/>
  <c r="H17" i="54"/>
  <c r="H16" i="54"/>
  <c r="H15" i="54"/>
  <c r="C15" i="54"/>
  <c r="B15" i="54"/>
  <c r="H13" i="54"/>
  <c r="H12" i="54"/>
  <c r="H2" i="54"/>
  <c r="C2" i="54"/>
  <c r="B2" i="54"/>
  <c r="H65" i="36"/>
  <c r="H64" i="36"/>
  <c r="H63" i="36"/>
  <c r="H62" i="36"/>
  <c r="H61" i="36"/>
  <c r="H60" i="36"/>
  <c r="H59" i="36"/>
  <c r="H58" i="36"/>
  <c r="H57" i="36"/>
  <c r="H56" i="36"/>
  <c r="H55" i="36"/>
  <c r="H66" i="36" s="1"/>
  <c r="H6" i="36" s="1"/>
  <c r="H54" i="36"/>
  <c r="C54" i="36"/>
  <c r="B54" i="36"/>
  <c r="H52" i="36"/>
  <c r="H51" i="36"/>
  <c r="H50" i="36"/>
  <c r="H49" i="36"/>
  <c r="H48" i="36"/>
  <c r="H47" i="36"/>
  <c r="H46" i="36"/>
  <c r="H45" i="36"/>
  <c r="H44" i="36"/>
  <c r="H43" i="36"/>
  <c r="H42" i="36"/>
  <c r="H53" i="36" s="1"/>
  <c r="H5" i="36" s="1"/>
  <c r="H41" i="36"/>
  <c r="C41" i="36"/>
  <c r="B41" i="36"/>
  <c r="H39" i="36"/>
  <c r="H38" i="36"/>
  <c r="H37" i="36"/>
  <c r="H36" i="36"/>
  <c r="H35" i="36"/>
  <c r="H34" i="36"/>
  <c r="H33" i="36"/>
  <c r="H32" i="36"/>
  <c r="H31" i="36"/>
  <c r="H30" i="36"/>
  <c r="H29" i="36"/>
  <c r="H28" i="36"/>
  <c r="C28" i="36"/>
  <c r="B28" i="36"/>
  <c r="H26" i="36"/>
  <c r="H25" i="36"/>
  <c r="H24" i="36"/>
  <c r="H23" i="36"/>
  <c r="H22" i="36"/>
  <c r="H21" i="36"/>
  <c r="H20" i="36"/>
  <c r="H19" i="36"/>
  <c r="H18" i="36"/>
  <c r="H17" i="36"/>
  <c r="H16" i="36"/>
  <c r="H27" i="36" s="1"/>
  <c r="H3" i="36" s="1"/>
  <c r="H15" i="36"/>
  <c r="C15" i="36"/>
  <c r="B15" i="36"/>
  <c r="H13" i="36"/>
  <c r="H12" i="36"/>
  <c r="H2" i="36"/>
  <c r="C2" i="36"/>
  <c r="B2" i="36"/>
  <c r="H13" i="50"/>
  <c r="H12" i="50"/>
  <c r="C2" i="50"/>
  <c r="B2" i="50"/>
  <c r="P22" i="18"/>
  <c r="P17" i="18"/>
  <c r="H53" i="54" l="1"/>
  <c r="H3" i="54" s="1"/>
  <c r="H4" i="54"/>
  <c r="H5" i="54"/>
  <c r="H14" i="54" s="1"/>
  <c r="H40" i="36"/>
  <c r="H4" i="36" s="1"/>
  <c r="H14" i="36"/>
  <c r="H3" i="50" s="1"/>
  <c r="H4" i="50" l="1"/>
  <c r="H14" i="50" s="1"/>
  <c r="J16" i="18" s="1"/>
  <c r="P26" i="18" l="1"/>
  <c r="P16" i="18"/>
  <c r="H14" i="40" l="1"/>
  <c r="J19" i="18" l="1"/>
  <c r="H14" i="42" l="1"/>
  <c r="J20" i="18" l="1"/>
  <c r="H14" i="41" l="1"/>
  <c r="J21" i="18" s="1"/>
  <c r="J23" i="18" s="1"/>
  <c r="J24" i="18" l="1"/>
  <c r="K7" i="18" s="1"/>
  <c r="J25" i="18" l="1"/>
  <c r="E7" i="18" s="1"/>
</calcChain>
</file>

<file path=xl/sharedStrings.xml><?xml version="1.0" encoding="utf-8"?>
<sst xmlns="http://schemas.openxmlformats.org/spreadsheetml/2006/main" count="389" uniqueCount="198">
  <si>
    <t>　金　額（円）　　　　</t>
    <rPh sb="1" eb="2">
      <t>キン</t>
    </rPh>
    <rPh sb="3" eb="4">
      <t>ガク</t>
    </rPh>
    <rPh sb="5" eb="6">
      <t>エン</t>
    </rPh>
    <phoneticPr fontId="3"/>
  </si>
  <si>
    <t>一　式</t>
    <rPh sb="0" eb="1">
      <t>イチ</t>
    </rPh>
    <rPh sb="2" eb="3">
      <t>シキ</t>
    </rPh>
    <phoneticPr fontId="3"/>
  </si>
  <si>
    <t>（表　紙）</t>
    <rPh sb="1" eb="4">
      <t>ヒョウシ</t>
    </rPh>
    <phoneticPr fontId="3"/>
  </si>
  <si>
    <t>施工箇所</t>
    <rPh sb="0" eb="2">
      <t>セコウ</t>
    </rPh>
    <rPh sb="2" eb="4">
      <t>カショ</t>
    </rPh>
    <phoneticPr fontId="3"/>
  </si>
  <si>
    <t>工事名</t>
    <rPh sb="0" eb="2">
      <t>コウジ</t>
    </rPh>
    <rPh sb="2" eb="3">
      <t>コウジメイ</t>
    </rPh>
    <phoneticPr fontId="3"/>
  </si>
  <si>
    <t>設計金額</t>
    <rPh sb="0" eb="2">
      <t>セッケイ</t>
    </rPh>
    <rPh sb="2" eb="4">
      <t>キンガク</t>
    </rPh>
    <phoneticPr fontId="3"/>
  </si>
  <si>
    <t>（愛 媛 県）</t>
    <rPh sb="1" eb="6">
      <t>エヒメケン</t>
    </rPh>
    <phoneticPr fontId="3"/>
  </si>
  <si>
    <t>摘　　　要</t>
    <rPh sb="0" eb="5">
      <t>テキヨウ</t>
    </rPh>
    <phoneticPr fontId="3"/>
  </si>
  <si>
    <t>数　　量</t>
    <rPh sb="0" eb="4">
      <t>スウリョウ</t>
    </rPh>
    <phoneticPr fontId="3"/>
  </si>
  <si>
    <t>備       考</t>
    <rPh sb="0" eb="9">
      <t>ビコウ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</si>
  <si>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</si>
  <si>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</si>
  <si>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区分</t>
    <rPh sb="0" eb="2">
      <t>クブン</t>
    </rPh>
    <phoneticPr fontId="3"/>
  </si>
  <si>
    <t>名　　称</t>
    <rPh sb="0" eb="4">
      <t>メイショウ</t>
    </rPh>
    <phoneticPr fontId="3"/>
  </si>
  <si>
    <t>摘　　要</t>
    <rPh sb="0" eb="4">
      <t>テキヨウ</t>
    </rPh>
    <phoneticPr fontId="3"/>
  </si>
  <si>
    <t>単位</t>
    <rPh sb="0" eb="2">
      <t>タンイ</t>
    </rPh>
    <phoneticPr fontId="3"/>
  </si>
  <si>
    <t xml:space="preserve"> 単価（円）</t>
    <rPh sb="1" eb="3">
      <t>タンカ</t>
    </rPh>
    <rPh sb="4" eb="5">
      <t>エン</t>
    </rPh>
    <phoneticPr fontId="3"/>
  </si>
  <si>
    <t>　金　額（円）　　　　</t>
    <rPh sb="1" eb="4">
      <t>キンガク</t>
    </rPh>
    <rPh sb="5" eb="6">
      <t>エン</t>
    </rPh>
    <phoneticPr fontId="3"/>
  </si>
  <si>
    <t>備　　　　　考</t>
    <rPh sb="0" eb="7">
      <t>ビコウ</t>
    </rPh>
    <phoneticPr fontId="3"/>
  </si>
  <si>
    <t>設　　　　計　　　　書</t>
    <rPh sb="0" eb="1">
      <t>セツ</t>
    </rPh>
    <rPh sb="5" eb="6">
      <t>ケイ</t>
    </rPh>
    <rPh sb="10" eb="11">
      <t>ショ</t>
    </rPh>
    <phoneticPr fontId="3"/>
  </si>
  <si>
    <t>（うち消費税及び地方消費税</t>
    <rPh sb="3" eb="6">
      <t>ショウヒゼイ</t>
    </rPh>
    <rPh sb="6" eb="7">
      <t>オヨ</t>
    </rPh>
    <rPh sb="8" eb="10">
      <t>チホウ</t>
    </rPh>
    <rPh sb="10" eb="13">
      <t>ショウヒゼイ</t>
    </rPh>
    <phoneticPr fontId="3"/>
  </si>
  <si>
    <t>工　事　内　容</t>
    <rPh sb="0" eb="3">
      <t>コウジ</t>
    </rPh>
    <rPh sb="4" eb="7">
      <t>ナイヨウ</t>
    </rPh>
    <phoneticPr fontId="3"/>
  </si>
  <si>
    <t>式</t>
    <rPh sb="0" eb="1">
      <t>シキ</t>
    </rPh>
    <phoneticPr fontId="3"/>
  </si>
  <si>
    <t>Ａ</t>
    <phoneticPr fontId="3"/>
  </si>
  <si>
    <t xml:space="preserve"> 　　　合     計</t>
    <rPh sb="4" eb="5">
      <t>ゴウ</t>
    </rPh>
    <rPh sb="10" eb="11">
      <t>ケイ</t>
    </rPh>
    <phoneticPr fontId="3"/>
  </si>
  <si>
    <t>校　　長</t>
    <rPh sb="0" eb="1">
      <t>コウ</t>
    </rPh>
    <phoneticPr fontId="3"/>
  </si>
  <si>
    <t>事務長</t>
    <rPh sb="0" eb="2">
      <t>ジム</t>
    </rPh>
    <phoneticPr fontId="3"/>
  </si>
  <si>
    <t>検算</t>
    <rPh sb="0" eb="1">
      <t>ケン</t>
    </rPh>
    <rPh sb="1" eb="2">
      <t>サン</t>
    </rPh>
    <phoneticPr fontId="3"/>
  </si>
  <si>
    <t>係</t>
    <rPh sb="0" eb="1">
      <t>カカリ</t>
    </rPh>
    <phoneticPr fontId="3"/>
  </si>
  <si>
    <t>式</t>
  </si>
  <si>
    <t/>
  </si>
  <si>
    <t>設　　計　　者</t>
    <phoneticPr fontId="3"/>
  </si>
  <si>
    <t>）</t>
    <phoneticPr fontId="3"/>
  </si>
  <si>
    <t>　共　通　費</t>
    <rPh sb="1" eb="2">
      <t>トモ</t>
    </rPh>
    <rPh sb="3" eb="4">
      <t>ツウ</t>
    </rPh>
    <rPh sb="5" eb="6">
      <t>ヒ</t>
    </rPh>
    <phoneticPr fontId="3"/>
  </si>
  <si>
    <t>Ⅰ</t>
    <phoneticPr fontId="3"/>
  </si>
  <si>
    <t>Ⅱ</t>
    <phoneticPr fontId="3"/>
  </si>
  <si>
    <t>Ⅲ</t>
    <phoneticPr fontId="3"/>
  </si>
  <si>
    <t>　消費税及び地方消費税相当額</t>
    <rPh sb="1" eb="4">
      <t>ショウヒゼイ</t>
    </rPh>
    <rPh sb="4" eb="5">
      <t>オヨ</t>
    </rPh>
    <rPh sb="6" eb="8">
      <t>チホウ</t>
    </rPh>
    <rPh sb="8" eb="11">
      <t>ショウヒゼイ</t>
    </rPh>
    <phoneticPr fontId="3"/>
  </si>
  <si>
    <t>　工　事　費</t>
    <rPh sb="1" eb="2">
      <t>コウ</t>
    </rPh>
    <rPh sb="3" eb="4">
      <t>コト</t>
    </rPh>
    <rPh sb="5" eb="6">
      <t>ヒ</t>
    </rPh>
    <phoneticPr fontId="3"/>
  </si>
  <si>
    <t>　工　事　価　格</t>
    <rPh sb="1" eb="2">
      <t>コウ</t>
    </rPh>
    <rPh sb="3" eb="4">
      <t>コト</t>
    </rPh>
    <rPh sb="5" eb="6">
      <t>アタイ</t>
    </rPh>
    <rPh sb="7" eb="8">
      <t>カク</t>
    </rPh>
    <phoneticPr fontId="3"/>
  </si>
  <si>
    <t>Ⅰ　共通仮設費</t>
    <rPh sb="2" eb="4">
      <t>キョウツウ</t>
    </rPh>
    <rPh sb="4" eb="6">
      <t>カセツ</t>
    </rPh>
    <rPh sb="6" eb="7">
      <t>ヒ</t>
    </rPh>
    <phoneticPr fontId="3"/>
  </si>
  <si>
    <t>Ⅱ　現場管理費</t>
    <phoneticPr fontId="3"/>
  </si>
  <si>
    <t>現場管理費</t>
    <phoneticPr fontId="3"/>
  </si>
  <si>
    <t>Ⅲ　一般管理費等</t>
    <rPh sb="2" eb="4">
      <t>イッパン</t>
    </rPh>
    <rPh sb="4" eb="7">
      <t>カンリヒ</t>
    </rPh>
    <rPh sb="7" eb="8">
      <t>ナド</t>
    </rPh>
    <phoneticPr fontId="3"/>
  </si>
  <si>
    <t>一般管理費等</t>
    <rPh sb="0" eb="2">
      <t>イッパン</t>
    </rPh>
    <rPh sb="2" eb="5">
      <t>カンリヒ</t>
    </rPh>
    <rPh sb="5" eb="6">
      <t>ナド</t>
    </rPh>
    <phoneticPr fontId="3"/>
  </si>
  <si>
    <t>一般管理費等</t>
    <rPh sb="0" eb="2">
      <t>イッパン</t>
    </rPh>
    <rPh sb="2" eb="5">
      <t>カンリヒ</t>
    </rPh>
    <rPh sb="5" eb="6">
      <t>トウ</t>
    </rPh>
    <phoneticPr fontId="3"/>
  </si>
  <si>
    <t>計</t>
    <rPh sb="0" eb="1">
      <t>ケイ</t>
    </rPh>
    <phoneticPr fontId="3"/>
  </si>
  <si>
    <t>㎡</t>
  </si>
  <si>
    <t>（積上仮設費）</t>
    <phoneticPr fontId="3"/>
  </si>
  <si>
    <t>名　　　　称</t>
    <phoneticPr fontId="3"/>
  </si>
  <si>
    <t>小計</t>
    <rPh sb="0" eb="2">
      <t>ショウケイ</t>
    </rPh>
    <phoneticPr fontId="3"/>
  </si>
  <si>
    <t>ｍ</t>
  </si>
  <si>
    <t>か所</t>
    <rPh sb="1" eb="2">
      <t>ショ</t>
    </rPh>
    <phoneticPr fontId="3"/>
  </si>
  <si>
    <t>養生</t>
    <rPh sb="0" eb="2">
      <t>ヨウジョウ</t>
    </rPh>
    <phoneticPr fontId="3"/>
  </si>
  <si>
    <t>仕上ユニット</t>
    <rPh sb="0" eb="2">
      <t>シアゲ</t>
    </rPh>
    <phoneticPr fontId="3"/>
  </si>
  <si>
    <t>直接仮設</t>
    <rPh sb="0" eb="2">
      <t>チョクセツ</t>
    </rPh>
    <rPh sb="2" eb="4">
      <t>カセツ</t>
    </rPh>
    <phoneticPr fontId="3"/>
  </si>
  <si>
    <t>小計</t>
  </si>
  <si>
    <t>交通誘導員</t>
    <rPh sb="0" eb="2">
      <t>コウツウ</t>
    </rPh>
    <rPh sb="2" eb="5">
      <t>ユウドウイン</t>
    </rPh>
    <phoneticPr fontId="2"/>
  </si>
  <si>
    <t>人</t>
    <rPh sb="0" eb="1">
      <t>ニン</t>
    </rPh>
    <phoneticPr fontId="2"/>
  </si>
  <si>
    <t>愛媛県松山市北条辻６００番地１</t>
    <rPh sb="0" eb="2">
      <t>エヒメ</t>
    </rPh>
    <rPh sb="2" eb="3">
      <t>ケン</t>
    </rPh>
    <rPh sb="3" eb="5">
      <t>マツヤマ</t>
    </rPh>
    <rPh sb="5" eb="6">
      <t>シ</t>
    </rPh>
    <rPh sb="6" eb="8">
      <t>ホウジョウ</t>
    </rPh>
    <rPh sb="8" eb="9">
      <t>ツジ</t>
    </rPh>
    <rPh sb="12" eb="14">
      <t>バンチ</t>
    </rPh>
    <phoneticPr fontId="3"/>
  </si>
  <si>
    <t>愛媛県立北条高等学校</t>
    <rPh sb="0" eb="2">
      <t>エヒメ</t>
    </rPh>
    <rPh sb="2" eb="4">
      <t>ケンリツ</t>
    </rPh>
    <rPh sb="4" eb="6">
      <t>ホウジョウ</t>
    </rPh>
    <rPh sb="6" eb="8">
      <t>コウトウ</t>
    </rPh>
    <rPh sb="8" eb="10">
      <t>ガッコウ</t>
    </rPh>
    <phoneticPr fontId="3"/>
  </si>
  <si>
    <t>土工</t>
    <rPh sb="0" eb="2">
      <t>ドコウ</t>
    </rPh>
    <phoneticPr fontId="3"/>
  </si>
  <si>
    <t>遣方</t>
    <rPh sb="0" eb="1">
      <t>ツカ</t>
    </rPh>
    <rPh sb="1" eb="2">
      <t>ホウ</t>
    </rPh>
    <phoneticPr fontId="3"/>
  </si>
  <si>
    <t>既設移動式防球ﾌｪﾝｽによる設置及び現状復旧</t>
    <rPh sb="0" eb="2">
      <t>キセツ</t>
    </rPh>
    <rPh sb="2" eb="4">
      <t>イドウ</t>
    </rPh>
    <rPh sb="4" eb="5">
      <t>シキ</t>
    </rPh>
    <rPh sb="5" eb="7">
      <t>ボウキュウ</t>
    </rPh>
    <phoneticPr fontId="3"/>
  </si>
  <si>
    <t>仮仕切</t>
    <rPh sb="0" eb="1">
      <t>カリ</t>
    </rPh>
    <rPh sb="1" eb="3">
      <t>シキリ</t>
    </rPh>
    <phoneticPr fontId="3"/>
  </si>
  <si>
    <t>ｶﾗｰｺｰﾝ及びｺｰﾝﾊﾞｰによる掛け払い</t>
    <phoneticPr fontId="3"/>
  </si>
  <si>
    <t>清掃</t>
    <phoneticPr fontId="3"/>
  </si>
  <si>
    <t>床清掃　ｱｽﾌｧﾙﾄ舗装面</t>
    <phoneticPr fontId="3"/>
  </si>
  <si>
    <t>床清掃　運動場面</t>
    <phoneticPr fontId="3"/>
  </si>
  <si>
    <t>ｍ</t>
    <phoneticPr fontId="3"/>
  </si>
  <si>
    <t>㎡</t>
    <phoneticPr fontId="3"/>
  </si>
  <si>
    <t>根切り</t>
    <phoneticPr fontId="3"/>
  </si>
  <si>
    <t>埋戻し</t>
    <phoneticPr fontId="3"/>
  </si>
  <si>
    <t>購入土</t>
    <phoneticPr fontId="3"/>
  </si>
  <si>
    <t>残土処分</t>
    <phoneticPr fontId="3"/>
  </si>
  <si>
    <t>整地</t>
    <phoneticPr fontId="3"/>
  </si>
  <si>
    <t>つぼ堀</t>
    <phoneticPr fontId="3"/>
  </si>
  <si>
    <t>花崗土</t>
    <phoneticPr fontId="3"/>
  </si>
  <si>
    <t>場内仮置き</t>
    <phoneticPr fontId="3"/>
  </si>
  <si>
    <t>鋤取り及び埋戻しによる 囲障・ﾃﾆｽｺｰﾄﾌｪﾝｽ工事部</t>
    <phoneticPr fontId="3"/>
  </si>
  <si>
    <t>購入土による ﾌﾟｰﾙ廻り樹木伐採･伐根工事部</t>
    <phoneticPr fontId="3"/>
  </si>
  <si>
    <t>㎥</t>
    <phoneticPr fontId="3"/>
  </si>
  <si>
    <t>笠木モルタル金ごて</t>
    <phoneticPr fontId="3"/>
  </si>
  <si>
    <t>壁モルタル金ごて</t>
    <phoneticPr fontId="3"/>
  </si>
  <si>
    <t>150*25 CB控壁撤去部壁面 　既設鉄筋切断面錆止め処理共</t>
    <phoneticPr fontId="3"/>
  </si>
  <si>
    <t>170*25 CB塀撤去部天端 　　既設鉄筋切断面錆止め処理共</t>
    <phoneticPr fontId="3"/>
  </si>
  <si>
    <t>床モルタル金ごて</t>
    <phoneticPr fontId="3"/>
  </si>
  <si>
    <t>150*25 CB控壁基礎撤去部床面 　既設鉄筋切断面錆止め処理共</t>
    <phoneticPr fontId="3"/>
  </si>
  <si>
    <t>伸縮目地</t>
    <phoneticPr fontId="3"/>
  </si>
  <si>
    <t>15*10　変成ｼﾘｺﾝ</t>
    <phoneticPr fontId="3"/>
  </si>
  <si>
    <t>目隠しフェンス</t>
    <phoneticPr fontId="3"/>
  </si>
  <si>
    <t>同上基礎ブロック</t>
    <phoneticPr fontId="3"/>
  </si>
  <si>
    <t>ＵＮフェンス</t>
    <phoneticPr fontId="3"/>
  </si>
  <si>
    <t>同上片開き扉</t>
    <rPh sb="0" eb="2">
      <t>ドウジョウ</t>
    </rPh>
    <rPh sb="2" eb="3">
      <t>カタ</t>
    </rPh>
    <rPh sb="3" eb="4">
      <t>ビラ</t>
    </rPh>
    <rPh sb="5" eb="6">
      <t>トビラ</t>
    </rPh>
    <phoneticPr fontId="3"/>
  </si>
  <si>
    <t>ﾊﾟﾈﾙ H800　支柱H1200用　　　 AM-1200-M 同等</t>
    <phoneticPr fontId="3"/>
  </si>
  <si>
    <t>350*350*700 ﾓﾙﾀﾙ詰め共</t>
    <phoneticPr fontId="3"/>
  </si>
  <si>
    <t>Ｈ2000　A2000L-40 同等</t>
    <phoneticPr fontId="3"/>
  </si>
  <si>
    <t>W1000*H2000</t>
    <phoneticPr fontId="3"/>
  </si>
  <si>
    <t>300*300*500 ﾓﾙﾀﾙ詰め共</t>
    <phoneticPr fontId="3"/>
  </si>
  <si>
    <t>撤去</t>
    <rPh sb="0" eb="2">
      <t>テッキョ</t>
    </rPh>
    <phoneticPr fontId="3"/>
  </si>
  <si>
    <t>運搬</t>
    <rPh sb="0" eb="2">
      <t>ウンパン</t>
    </rPh>
    <phoneticPr fontId="3"/>
  </si>
  <si>
    <t>処分</t>
    <rPh sb="0" eb="2">
      <t>ショブン</t>
    </rPh>
    <phoneticPr fontId="3"/>
  </si>
  <si>
    <t>ＣＢ塀上部フェンス撤去</t>
    <phoneticPr fontId="3"/>
  </si>
  <si>
    <t xml:space="preserve">
ﾈｯﾄﾌｪﾝｽ H1200</t>
    <phoneticPr fontId="3"/>
  </si>
  <si>
    <t>ＣＢ塀撤去</t>
    <phoneticPr fontId="3"/>
  </si>
  <si>
    <t>厚150</t>
    <phoneticPr fontId="3"/>
  </si>
  <si>
    <t>ＣＢ塀基礎撤去</t>
    <phoneticPr fontId="3"/>
  </si>
  <si>
    <t>ＣＢ面カッター切り</t>
    <phoneticPr fontId="3"/>
  </si>
  <si>
    <t>横面</t>
    <phoneticPr fontId="3"/>
  </si>
  <si>
    <t>縦面</t>
    <phoneticPr fontId="3"/>
  </si>
  <si>
    <t>コンクリート面カッター切り</t>
    <phoneticPr fontId="3"/>
  </si>
  <si>
    <t>テニスコートフェンス撤去</t>
    <phoneticPr fontId="3"/>
  </si>
  <si>
    <t>ﾈｯﾄﾌｪﾝｽ H1800　片開き扉共</t>
    <phoneticPr fontId="3"/>
  </si>
  <si>
    <t>同上基礎ブロック撤去</t>
    <phoneticPr fontId="3"/>
  </si>
  <si>
    <t>200*200*400</t>
    <phoneticPr fontId="3"/>
  </si>
  <si>
    <t>再生砕石撤去</t>
    <phoneticPr fontId="3"/>
  </si>
  <si>
    <t>樹木 Ａ 伐根撤去</t>
    <phoneticPr fontId="3"/>
  </si>
  <si>
    <t>径550φ</t>
    <phoneticPr fontId="3"/>
  </si>
  <si>
    <t>樹木 Ｂ 伐根撤去</t>
    <phoneticPr fontId="3"/>
  </si>
  <si>
    <t>径500φ（ｻﾂｷ密植）</t>
    <phoneticPr fontId="3"/>
  </si>
  <si>
    <t>樹木 Ｄ 伐根撤去</t>
    <phoneticPr fontId="3"/>
  </si>
  <si>
    <t>径500φ</t>
    <phoneticPr fontId="3"/>
  </si>
  <si>
    <t>樹木 Ｅ 伐根撤去</t>
    <phoneticPr fontId="3"/>
  </si>
  <si>
    <t>径600φ（ｻﾂｷ密植）</t>
    <phoneticPr fontId="3"/>
  </si>
  <si>
    <t>樹木 Ｆ 伐根撤去</t>
    <phoneticPr fontId="3"/>
  </si>
  <si>
    <t>径400φ（ｻﾂｷ密植）</t>
    <phoneticPr fontId="3"/>
  </si>
  <si>
    <t>樹木 Ｇ 伐根撤去</t>
    <phoneticPr fontId="3"/>
  </si>
  <si>
    <t>樹木 Ｈ 伐採・伐根撤去</t>
    <phoneticPr fontId="3"/>
  </si>
  <si>
    <t>径275φ*Ｌ1000、径275φ</t>
    <phoneticPr fontId="3"/>
  </si>
  <si>
    <t>樹木 Ｉ  伐採・伐根撤去</t>
    <phoneticPr fontId="3"/>
  </si>
  <si>
    <t>径550φ*Ｌ600、径550φ</t>
    <phoneticPr fontId="3"/>
  </si>
  <si>
    <t>樹木 Ｊ  伐根撤去</t>
    <phoneticPr fontId="3"/>
  </si>
  <si>
    <t>径350φ</t>
    <phoneticPr fontId="3"/>
  </si>
  <si>
    <t>樹木 Ｋ 伐根撤去</t>
    <phoneticPr fontId="3"/>
  </si>
  <si>
    <t>径250φ</t>
    <phoneticPr fontId="3"/>
  </si>
  <si>
    <t>樹木 Ｌ 伐採・伐根撤去</t>
    <phoneticPr fontId="3"/>
  </si>
  <si>
    <t>径400φ*Ｌ600、径400φ</t>
    <phoneticPr fontId="3"/>
  </si>
  <si>
    <t>樹木 Ｍ 伐採・伐根撤去</t>
    <phoneticPr fontId="3"/>
  </si>
  <si>
    <t>径550φ*Ｌ400、径550φ</t>
    <phoneticPr fontId="3"/>
  </si>
  <si>
    <t>樹木 Ｎ 伐採・伐根撤去</t>
    <phoneticPr fontId="3"/>
  </si>
  <si>
    <t>径450φ*Ｌ400、径450φ</t>
    <phoneticPr fontId="3"/>
  </si>
  <si>
    <t>樹木 Ｏ 伐採・伐根撤去</t>
    <phoneticPr fontId="3"/>
  </si>
  <si>
    <t>樹木 Ｐ 伐採撤去</t>
    <phoneticPr fontId="3"/>
  </si>
  <si>
    <t>径200φ*Ｌ550</t>
    <phoneticPr fontId="3"/>
  </si>
  <si>
    <t>樹木 Ｑ 伐採撤去</t>
    <phoneticPr fontId="3"/>
  </si>
  <si>
    <t>径250φ*Ｌ200</t>
    <phoneticPr fontId="3"/>
  </si>
  <si>
    <t>樹木 Ｒ 伐採撤去</t>
    <rPh sb="0" eb="2">
      <t>ジュモク</t>
    </rPh>
    <rPh sb="5" eb="7">
      <t>バッサイ</t>
    </rPh>
    <rPh sb="7" eb="9">
      <t>テッキョ</t>
    </rPh>
    <phoneticPr fontId="3"/>
  </si>
  <si>
    <t>径100φ*Ｌ300</t>
    <phoneticPr fontId="3"/>
  </si>
  <si>
    <t>樹木 Ｓ 伐採撤去</t>
    <rPh sb="0" eb="2">
      <t>ジュモク</t>
    </rPh>
    <rPh sb="5" eb="7">
      <t>バッサイ</t>
    </rPh>
    <rPh sb="7" eb="9">
      <t>テッキョ</t>
    </rPh>
    <phoneticPr fontId="3"/>
  </si>
  <si>
    <t>樹木 Ｔ 伐採撤去</t>
    <phoneticPr fontId="3"/>
  </si>
  <si>
    <t>径150φ*Ｌ1050</t>
    <phoneticPr fontId="3"/>
  </si>
  <si>
    <t>樹木 Ｕ 伐採撤去</t>
    <phoneticPr fontId="3"/>
  </si>
  <si>
    <t>径150φ*Ｌ1000</t>
    <phoneticPr fontId="3"/>
  </si>
  <si>
    <t>樹木 Ｖ 伐採撤去</t>
    <phoneticPr fontId="3"/>
  </si>
  <si>
    <t>径200φ*Ｌ400</t>
    <phoneticPr fontId="3"/>
  </si>
  <si>
    <t>樹木 Ｗ 伐採撤去</t>
    <phoneticPr fontId="3"/>
  </si>
  <si>
    <t>径200φ*Ｌ250</t>
    <phoneticPr fontId="3"/>
  </si>
  <si>
    <t>樹木 Ｘ 伐採撤去</t>
    <phoneticPr fontId="3"/>
  </si>
  <si>
    <t>径175φ*Ｌ600</t>
    <phoneticPr fontId="3"/>
  </si>
  <si>
    <t>樹木 Ｙ 伐採撤去</t>
    <phoneticPr fontId="3"/>
  </si>
  <si>
    <t>径150φ*Ｌ450</t>
    <phoneticPr fontId="3"/>
  </si>
  <si>
    <t>二脚鳥居支柱</t>
    <phoneticPr fontId="3"/>
  </si>
  <si>
    <t>径65φ　600+1050*2</t>
    <phoneticPr fontId="3"/>
  </si>
  <si>
    <t>鋤取り（雑草を含む）</t>
    <rPh sb="0" eb="2">
      <t>スキト</t>
    </rPh>
    <rPh sb="4" eb="6">
      <t>ザッソウ</t>
    </rPh>
    <rPh sb="7" eb="8">
      <t>フク</t>
    </rPh>
    <phoneticPr fontId="3"/>
  </si>
  <si>
    <t>厚100　　　　　　　　　　ﾌﾟｰﾙ廻り樹木伐採･伐根部</t>
    <phoneticPr fontId="3"/>
  </si>
  <si>
    <t>混合屑積込・運搬費</t>
    <phoneticPr fontId="3"/>
  </si>
  <si>
    <t>金属屑積込・運搬費</t>
    <phoneticPr fontId="3"/>
  </si>
  <si>
    <t>がれき類</t>
    <phoneticPr fontId="3"/>
  </si>
  <si>
    <t>混合屑処分費</t>
    <phoneticPr fontId="3"/>
  </si>
  <si>
    <t>がれき類　産業廃棄物</t>
    <phoneticPr fontId="3"/>
  </si>
  <si>
    <t>▲有価物処分</t>
    <phoneticPr fontId="3"/>
  </si>
  <si>
    <t>金属屑 H2</t>
    <phoneticPr fontId="3"/>
  </si>
  <si>
    <t>資源循環促進税</t>
    <phoneticPr fontId="3"/>
  </si>
  <si>
    <t>t</t>
    <phoneticPr fontId="3"/>
  </si>
  <si>
    <t>樹木 Ｃ 伐根撤去</t>
    <phoneticPr fontId="3"/>
  </si>
  <si>
    <t>左官・防水・塗装</t>
    <rPh sb="0" eb="2">
      <t>サカン</t>
    </rPh>
    <rPh sb="3" eb="5">
      <t>ボウスイ</t>
    </rPh>
    <rPh sb="6" eb="8">
      <t>トソウ</t>
    </rPh>
    <phoneticPr fontId="3"/>
  </si>
  <si>
    <t>敷地南側7段ブロックの4段を撤去(3段残置､金網フェンス撤去､コンクリート擁壁残置)の上、目隠しフェンス設置及び残置ブロックの撤去跡部補修。プール南側及び東側の樹木の伐採伐根及び盛土撤去の上、整地。屋内運動場南側の樹木の伐採。テニスコートとプール間のメッシュフェンス撤去更新（扉､基礎共）。</t>
    <rPh sb="0" eb="2">
      <t>シキチ</t>
    </rPh>
    <rPh sb="2" eb="4">
      <t>ミナミガワ</t>
    </rPh>
    <rPh sb="5" eb="6">
      <t>ダン</t>
    </rPh>
    <rPh sb="12" eb="13">
      <t>ダン</t>
    </rPh>
    <rPh sb="14" eb="16">
      <t>テッキョ</t>
    </rPh>
    <rPh sb="18" eb="19">
      <t>ダン</t>
    </rPh>
    <rPh sb="19" eb="20">
      <t>ザン</t>
    </rPh>
    <rPh sb="20" eb="21">
      <t>オ</t>
    </rPh>
    <rPh sb="22" eb="24">
      <t>カナアミ</t>
    </rPh>
    <rPh sb="28" eb="30">
      <t>テッキョ</t>
    </rPh>
    <rPh sb="43" eb="44">
      <t>ウエ</t>
    </rPh>
    <rPh sb="45" eb="47">
      <t>メカク</t>
    </rPh>
    <rPh sb="52" eb="54">
      <t>セッチ</t>
    </rPh>
    <rPh sb="54" eb="55">
      <t>オヨ</t>
    </rPh>
    <rPh sb="56" eb="57">
      <t>ザン</t>
    </rPh>
    <rPh sb="57" eb="58">
      <t>オ</t>
    </rPh>
    <rPh sb="63" eb="66">
      <t>テッキョアト</t>
    </rPh>
    <rPh sb="66" eb="67">
      <t>ブ</t>
    </rPh>
    <rPh sb="67" eb="69">
      <t>ホシュウ</t>
    </rPh>
    <rPh sb="73" eb="75">
      <t>ミナミガワ</t>
    </rPh>
    <rPh sb="75" eb="76">
      <t>オヨ</t>
    </rPh>
    <rPh sb="77" eb="79">
      <t>ヒガシガワ</t>
    </rPh>
    <rPh sb="80" eb="82">
      <t>ジュモク</t>
    </rPh>
    <rPh sb="83" eb="85">
      <t>バッサイ</t>
    </rPh>
    <rPh sb="85" eb="87">
      <t>バッコン</t>
    </rPh>
    <rPh sb="87" eb="88">
      <t>オヨ</t>
    </rPh>
    <rPh sb="89" eb="91">
      <t>モリド</t>
    </rPh>
    <rPh sb="91" eb="93">
      <t>テッキョ</t>
    </rPh>
    <rPh sb="94" eb="95">
      <t>ウエ</t>
    </rPh>
    <rPh sb="96" eb="98">
      <t>セイチ</t>
    </rPh>
    <rPh sb="99" eb="101">
      <t>オクナイ</t>
    </rPh>
    <rPh sb="101" eb="104">
      <t>ウンドウジョウ</t>
    </rPh>
    <rPh sb="104" eb="106">
      <t>ミナミガワ</t>
    </rPh>
    <rPh sb="107" eb="109">
      <t>ジュモク</t>
    </rPh>
    <rPh sb="110" eb="112">
      <t>バッサイ</t>
    </rPh>
    <rPh sb="123" eb="124">
      <t>アイダ</t>
    </rPh>
    <rPh sb="133" eb="135">
      <t>テッキョ</t>
    </rPh>
    <rPh sb="135" eb="137">
      <t>コウシン</t>
    </rPh>
    <rPh sb="138" eb="139">
      <t>トビラ</t>
    </rPh>
    <rPh sb="140" eb="142">
      <t>キソ</t>
    </rPh>
    <rPh sb="142" eb="143">
      <t>トモ</t>
    </rPh>
    <phoneticPr fontId="3"/>
  </si>
  <si>
    <t>複層塗材Ｅ</t>
    <phoneticPr fontId="3"/>
  </si>
  <si>
    <t>ゆず肌状 ﾛｰﾗｰ塗　　　　　　道路側面のみ全面</t>
    <phoneticPr fontId="3"/>
  </si>
  <si>
    <t>同上下地調整</t>
    <phoneticPr fontId="3"/>
  </si>
  <si>
    <t>合成樹脂ｴﾏﾙｼｮﾝｼｰﾗｰ　　　　道路側面のみ全面</t>
    <phoneticPr fontId="3"/>
  </si>
  <si>
    <t>同上高圧洗浄</t>
    <phoneticPr fontId="3"/>
  </si>
  <si>
    <t>劣化部　　　　　　　　　　道路側のみ全面の30％</t>
    <phoneticPr fontId="3"/>
  </si>
  <si>
    <t>床養生(塗装時)</t>
    <phoneticPr fontId="3"/>
  </si>
  <si>
    <t>材：構造用合板 厚12 19.9㎡工：布設　313㎡</t>
    <rPh sb="0" eb="1">
      <t>ザイ</t>
    </rPh>
    <rPh sb="2" eb="4">
      <t>コウゾウ</t>
    </rPh>
    <rPh sb="4" eb="5">
      <t>ヨウ</t>
    </rPh>
    <rPh sb="5" eb="7">
      <t>ゴウバン</t>
    </rPh>
    <rPh sb="8" eb="9">
      <t>アツシ</t>
    </rPh>
    <phoneticPr fontId="3"/>
  </si>
  <si>
    <t>ﾌｪﾝｽ基礎部</t>
    <phoneticPr fontId="3"/>
  </si>
  <si>
    <t>伐根部</t>
    <phoneticPr fontId="3"/>
  </si>
  <si>
    <t>砕石地業</t>
    <rPh sb="1" eb="2">
      <t>イシ</t>
    </rPh>
    <rPh sb="2" eb="4">
      <t>ジギョウ</t>
    </rPh>
    <phoneticPr fontId="3"/>
  </si>
  <si>
    <t>再生材　基礎下</t>
    <rPh sb="2" eb="3">
      <t>ザイ</t>
    </rPh>
    <phoneticPr fontId="3"/>
  </si>
  <si>
    <t>愛媛県立北条高等学校敷地南側ブロック塀修繕</t>
    <rPh sb="0" eb="3">
      <t>エヒメケン</t>
    </rPh>
    <rPh sb="3" eb="4">
      <t>リツ</t>
    </rPh>
    <rPh sb="4" eb="6">
      <t>ホウジョウ</t>
    </rPh>
    <rPh sb="6" eb="8">
      <t>コウトウ</t>
    </rPh>
    <rPh sb="8" eb="10">
      <t>ガッコウ</t>
    </rPh>
    <rPh sb="10" eb="12">
      <t>シキチ</t>
    </rPh>
    <rPh sb="12" eb="13">
      <t>ミナミ</t>
    </rPh>
    <rPh sb="13" eb="14">
      <t>ガワ</t>
    </rPh>
    <rPh sb="18" eb="19">
      <t>ヘイ</t>
    </rPh>
    <rPh sb="19" eb="21">
      <t>シュウゼン</t>
    </rPh>
    <phoneticPr fontId="3"/>
  </si>
  <si>
    <t>　直　接　経　費</t>
    <rPh sb="1" eb="2">
      <t>ナオ</t>
    </rPh>
    <rPh sb="3" eb="4">
      <t>セッ</t>
    </rPh>
    <rPh sb="5" eb="6">
      <t>ケイ</t>
    </rPh>
    <rPh sb="7" eb="8">
      <t>ヒ</t>
    </rPh>
    <phoneticPr fontId="3"/>
  </si>
  <si>
    <t>令和７年度</t>
    <rPh sb="0" eb="2">
      <t>レイワ</t>
    </rPh>
    <rPh sb="3" eb="5">
      <t>ネンド</t>
    </rPh>
    <phoneticPr fontId="3"/>
  </si>
  <si>
    <t>修繕期限</t>
    <rPh sb="0" eb="2">
      <t>シュウゼン</t>
    </rPh>
    <rPh sb="2" eb="4">
      <t>キゲン</t>
    </rPh>
    <phoneticPr fontId="3"/>
  </si>
  <si>
    <t>令和７年９月５日まで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</si>
  <si>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修繕工事</t>
    <rPh sb="0" eb="2">
      <t>シュウゼン</t>
    </rPh>
    <rPh sb="2" eb="4">
      <t>コウジ</t>
    </rPh>
    <phoneticPr fontId="3"/>
  </si>
  <si>
    <t>改修部分</t>
    <rPh sb="2" eb="4">
      <t>ブブン</t>
    </rPh>
    <phoneticPr fontId="2"/>
  </si>
  <si>
    <t>解体部分</t>
    <rPh sb="2" eb="4">
      <t>ブブン</t>
    </rPh>
    <phoneticPr fontId="2"/>
  </si>
  <si>
    <t>(修繕統括表）</t>
    <rPh sb="1" eb="3">
      <t>シュウゼン</t>
    </rPh>
    <rPh sb="3" eb="5">
      <t>トウカツ</t>
    </rPh>
    <rPh sb="5" eb="6">
      <t>ヒョウ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</si>
</sst>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&quot;¥&quot;#,##0\-;&quot;¥&quot;\-#,##0\-"/>
    <numFmt numFmtId="177" formatCode="#,##0;[Red]#,##0"/>
    <numFmt numFmtId="178" formatCode="#,##0_ "/>
    <numFmt numFmtId="179" formatCode="#,##0;&quot;▲ &quot;#,##0"/>
    <numFmt numFmtId="180" formatCode="#,##0_);[Red]\(#,##0\)"/>
    <numFmt numFmtId="181" formatCode="#,##0_ ;[Red]\-#,##0\ "/>
    <numFmt numFmtId="182" formatCode="0_);[Red]\(0\)"/>
    <numFmt numFmtId="183" formatCode="0.0_);[Red]\(0.0\)"/>
    <numFmt numFmtId="184" formatCode="&quot;¥&quot;#,##0;&quot;¥&quot;\!\-#,##0"/>
    <numFmt numFmtId="185" formatCode="&quot;¥&quot;#,##0.00;&quot;¥&quot;\!\-#,##0.00"/>
    <numFmt numFmtId="186" formatCode="&quot;$&quot;#,##0"/>
    <numFmt numFmtId="187" formatCode="&quot;｣&quot;#,##0;\-&quot;｣&quot;#,##0"/>
    <numFmt numFmtId="188" formatCode="0.000_ "/>
    <numFmt numFmtId="189" formatCode="[&gt;100]##0;#0.0"/>
    <numFmt numFmtId="190" formatCode="0.0;&quot;▲ &quot;0.0"/>
    <numFmt numFmtId="191" formatCode="&quot;見積×&quot;General"/>
    <numFmt numFmtId="192" formatCode="#,##0.0;[Red]\-#,##0.0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Arial"/>
      <family val="2"/>
    </font>
    <font>
      <sz val="12"/>
      <name val="ＭＳ ゴシック"/>
      <family val="3"/>
      <charset val="128"/>
    </font>
    <font>
      <sz val="10"/>
      <name val="MS Sans Serif"/>
      <family val="2"/>
    </font>
    <font>
      <sz val="10"/>
      <name val="Arial"/>
      <family val="2"/>
    </font>
    <font>
      <sz val="11"/>
      <name val="明朝"/>
      <family val="1"/>
      <charset val="128"/>
    </font>
    <font>
      <sz val="11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26"/>
      <name val="ＭＳ 明朝"/>
      <family val="1"/>
      <charset val="128"/>
    </font>
    <font>
      <sz val="11"/>
      <color indexed="40"/>
      <name val="ＭＳ 明朝"/>
      <family val="1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rgb="FF0033CC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8">
    <xf numFmtId="0" fontId="0" fillId="0" borderId="0"/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38" fontId="8" fillId="16" borderId="0" applyNumberFormat="0" applyBorder="0" applyAlignment="0" applyProtection="0"/>
    <xf numFmtId="10" fontId="8" fillId="17" borderId="1" applyNumberFormat="0" applyBorder="0" applyAlignment="0" applyProtection="0"/>
    <xf numFmtId="188" fontId="9" fillId="0" borderId="0"/>
    <xf numFmtId="0" fontId="10" fillId="0" borderId="0"/>
    <xf numFmtId="10" fontId="11" fillId="0" borderId="0" applyFont="0" applyFill="0" applyBorder="0" applyAlignment="0" applyProtection="0"/>
    <xf numFmtId="184" fontId="12" fillId="0" borderId="0" applyFont="0" applyFill="0" applyBorder="0" applyAlignment="0" applyProtection="0"/>
    <xf numFmtId="185" fontId="12" fillId="0" borderId="0" applyFont="0" applyFill="0" applyBorder="0" applyAlignment="0" applyProtection="0"/>
    <xf numFmtId="186" fontId="12" fillId="0" borderId="0" applyFont="0" applyFill="0" applyBorder="0" applyAlignment="0" applyProtection="0"/>
    <xf numFmtId="187" fontId="12" fillId="0" borderId="0" applyFont="0" applyFill="0" applyBorder="0" applyAlignment="0" applyProtection="0"/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2" borderId="2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24" borderId="3" applyNumberFormat="0" applyFon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6" fillId="25" borderId="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25" borderId="10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5" applyNumberFormat="0" applyAlignment="0" applyProtection="0">
      <alignment vertical="center"/>
    </xf>
    <xf numFmtId="0" fontId="5" fillId="0" borderId="0"/>
    <xf numFmtId="0" fontId="35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42" fillId="0" borderId="0" applyFont="0" applyFill="0" applyBorder="0" applyAlignment="0" applyProtection="0">
      <alignment vertical="center"/>
    </xf>
  </cellStyleXfs>
  <cellXfs count="220">
    <xf numFmtId="0" fontId="0" fillId="0" borderId="0" xfId="0"/>
    <xf numFmtId="182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83" fontId="6" fillId="0" borderId="1" xfId="0" applyNumberFormat="1" applyFont="1" applyBorder="1" applyAlignment="1">
      <alignment horizontal="center" vertical="center"/>
    </xf>
    <xf numFmtId="180" fontId="6" fillId="0" borderId="1" xfId="0" applyNumberFormat="1" applyFont="1" applyBorder="1" applyAlignment="1">
      <alignment horizontal="distributed" vertical="center"/>
    </xf>
    <xf numFmtId="177" fontId="6" fillId="0" borderId="1" xfId="0" applyNumberFormat="1" applyFont="1" applyBorder="1" applyAlignment="1">
      <alignment horizontal="distributed" vertical="center"/>
    </xf>
    <xf numFmtId="0" fontId="6" fillId="0" borderId="1" xfId="0" applyFont="1" applyBorder="1" applyAlignment="1">
      <alignment horizontal="center" wrapText="1" shrinkToFit="1"/>
    </xf>
    <xf numFmtId="0" fontId="6" fillId="0" borderId="1" xfId="0" applyFont="1" applyBorder="1" applyAlignment="1">
      <alignment wrapText="1" shrinkToFit="1"/>
    </xf>
    <xf numFmtId="0" fontId="6" fillId="0" borderId="1" xfId="0" applyFont="1" applyBorder="1" applyAlignment="1">
      <alignment horizontal="center" wrapText="1"/>
    </xf>
    <xf numFmtId="178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shrinkToFi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/>
    <xf numFmtId="183" fontId="6" fillId="0" borderId="0" xfId="0" applyNumberFormat="1" applyFont="1"/>
    <xf numFmtId="180" fontId="6" fillId="0" borderId="0" xfId="0" applyNumberFormat="1" applyFont="1"/>
    <xf numFmtId="177" fontId="6" fillId="0" borderId="0" xfId="0" applyNumberFormat="1" applyFont="1"/>
    <xf numFmtId="0" fontId="6" fillId="0" borderId="11" xfId="0" applyFont="1" applyBorder="1" applyAlignment="1">
      <alignment horizontal="right"/>
    </xf>
    <xf numFmtId="180" fontId="6" fillId="0" borderId="11" xfId="0" applyNumberFormat="1" applyFont="1" applyBorder="1" applyAlignment="1">
      <alignment horizontal="right"/>
    </xf>
    <xf numFmtId="0" fontId="6" fillId="0" borderId="11" xfId="0" applyFont="1" applyBorder="1"/>
    <xf numFmtId="0" fontId="6" fillId="0" borderId="0" xfId="0" applyFont="1" applyAlignment="1">
      <alignment horizontal="right" wrapText="1"/>
    </xf>
    <xf numFmtId="180" fontId="6" fillId="0" borderId="0" xfId="0" applyNumberFormat="1" applyFont="1" applyAlignment="1">
      <alignment horizontal="right" wrapText="1"/>
    </xf>
    <xf numFmtId="180" fontId="13" fillId="0" borderId="0" xfId="43" applyNumberFormat="1" applyFont="1" applyFill="1" applyBorder="1" applyProtection="1">
      <protection locked="0"/>
    </xf>
    <xf numFmtId="180" fontId="6" fillId="0" borderId="0" xfId="0" applyNumberFormat="1" applyFont="1" applyAlignment="1">
      <alignment horizontal="center" shrinkToFit="1"/>
    </xf>
    <xf numFmtId="0" fontId="6" fillId="0" borderId="0" xfId="0" applyFont="1" applyAlignment="1">
      <alignment horizontal="right"/>
    </xf>
    <xf numFmtId="0" fontId="4" fillId="0" borderId="0" xfId="0" applyFont="1"/>
    <xf numFmtId="0" fontId="4" fillId="0" borderId="12" xfId="0" applyFont="1" applyBorder="1" applyAlignment="1">
      <alignment horizontal="center"/>
    </xf>
    <xf numFmtId="0" fontId="4" fillId="0" borderId="12" xfId="0" applyFont="1" applyBorder="1"/>
    <xf numFmtId="0" fontId="4" fillId="0" borderId="13" xfId="0" applyFont="1" applyBorder="1"/>
    <xf numFmtId="0" fontId="7" fillId="0" borderId="1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center" vertical="center" shrinkToFit="1"/>
    </xf>
    <xf numFmtId="0" fontId="4" fillId="0" borderId="14" xfId="0" applyFont="1" applyBorder="1"/>
    <xf numFmtId="0" fontId="4" fillId="0" borderId="15" xfId="0" applyFont="1" applyBorder="1"/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distributed"/>
    </xf>
    <xf numFmtId="0" fontId="4" fillId="0" borderId="16" xfId="0" applyFont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/>
    <xf numFmtId="0" fontId="15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189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179" fontId="6" fillId="0" borderId="1" xfId="0" applyNumberFormat="1" applyFont="1" applyBorder="1" applyAlignment="1">
      <alignment horizontal="right" wrapText="1" shrinkToFit="1"/>
    </xf>
    <xf numFmtId="179" fontId="6" fillId="0" borderId="0" xfId="43" applyNumberFormat="1" applyFont="1" applyAlignment="1">
      <alignment horizontal="right" wrapText="1" shrinkToFit="1"/>
    </xf>
    <xf numFmtId="179" fontId="38" fillId="0" borderId="1" xfId="0" applyNumberFormat="1" applyFont="1" applyBorder="1" applyAlignment="1">
      <alignment horizontal="right" wrapText="1" shrinkToFit="1"/>
    </xf>
    <xf numFmtId="0" fontId="4" fillId="0" borderId="18" xfId="0" applyFont="1" applyBorder="1" applyAlignment="1">
      <alignment horizontal="right"/>
    </xf>
    <xf numFmtId="0" fontId="6" fillId="0" borderId="0" xfId="0" applyFont="1" applyAlignment="1">
      <alignment shrinkToFit="1"/>
    </xf>
    <xf numFmtId="0" fontId="18" fillId="0" borderId="1" xfId="0" applyFont="1" applyBorder="1" applyAlignment="1">
      <alignment wrapText="1" shrinkToFit="1"/>
    </xf>
    <xf numFmtId="177" fontId="39" fillId="0" borderId="1" xfId="0" applyNumberFormat="1" applyFont="1" applyBorder="1" applyAlignment="1">
      <alignment horizontal="distributed" vertical="center"/>
    </xf>
    <xf numFmtId="177" fontId="39" fillId="0" borderId="0" xfId="0" applyNumberFormat="1" applyFont="1"/>
    <xf numFmtId="178" fontId="6" fillId="0" borderId="0" xfId="0" applyNumberFormat="1" applyFont="1"/>
    <xf numFmtId="178" fontId="4" fillId="0" borderId="0" xfId="0" applyNumberFormat="1" applyFont="1"/>
    <xf numFmtId="38" fontId="4" fillId="0" borderId="0" xfId="0" applyNumberFormat="1" applyFont="1"/>
    <xf numFmtId="38" fontId="6" fillId="0" borderId="0" xfId="0" applyNumberFormat="1" applyFont="1"/>
    <xf numFmtId="178" fontId="17" fillId="0" borderId="0" xfId="0" applyNumberFormat="1" applyFont="1" applyAlignment="1">
      <alignment horizontal="center" wrapText="1"/>
    </xf>
    <xf numFmtId="0" fontId="6" fillId="0" borderId="20" xfId="0" applyFont="1" applyBorder="1"/>
    <xf numFmtId="178" fontId="6" fillId="0" borderId="0" xfId="0" applyNumberFormat="1" applyFont="1" applyAlignment="1">
      <alignment horizontal="right" wrapText="1"/>
    </xf>
    <xf numFmtId="0" fontId="36" fillId="0" borderId="21" xfId="0" applyFont="1" applyBorder="1" applyAlignment="1">
      <alignment wrapText="1" shrinkToFit="1"/>
    </xf>
    <xf numFmtId="180" fontId="6" fillId="0" borderId="0" xfId="43" applyNumberFormat="1" applyFont="1" applyFill="1" applyBorder="1" applyProtection="1">
      <protection locked="0"/>
    </xf>
    <xf numFmtId="0" fontId="37" fillId="0" borderId="0" xfId="0" applyFont="1" applyAlignment="1">
      <alignment wrapText="1"/>
    </xf>
    <xf numFmtId="0" fontId="40" fillId="0" borderId="0" xfId="0" applyFont="1" applyAlignment="1">
      <alignment shrinkToFit="1"/>
    </xf>
    <xf numFmtId="180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horizontal="center" shrinkToFit="1"/>
    </xf>
    <xf numFmtId="0" fontId="6" fillId="0" borderId="21" xfId="0" applyFont="1" applyBorder="1" applyAlignment="1">
      <alignment wrapText="1" shrinkToFit="1"/>
    </xf>
    <xf numFmtId="0" fontId="6" fillId="0" borderId="0" xfId="43" applyNumberFormat="1" applyFont="1" applyFill="1" applyBorder="1" applyAlignment="1" applyProtection="1">
      <protection locked="0"/>
    </xf>
    <xf numFmtId="179" fontId="6" fillId="0" borderId="1" xfId="0" applyNumberFormat="1" applyFont="1" applyBorder="1" applyAlignment="1">
      <alignment wrapText="1"/>
    </xf>
    <xf numFmtId="0" fontId="6" fillId="0" borderId="22" xfId="0" applyFont="1" applyBorder="1" applyAlignment="1">
      <alignment horizontal="left" shrinkToFit="1"/>
    </xf>
    <xf numFmtId="0" fontId="1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 shrinkToFit="1"/>
    </xf>
    <xf numFmtId="179" fontId="6" fillId="0" borderId="1" xfId="0" applyNumberFormat="1" applyFont="1" applyBorder="1" applyAlignment="1">
      <alignment horizontal="distributed" vertical="center"/>
    </xf>
    <xf numFmtId="179" fontId="6" fillId="0" borderId="0" xfId="0" applyNumberFormat="1" applyFont="1"/>
    <xf numFmtId="0" fontId="6" fillId="0" borderId="21" xfId="0" applyFont="1" applyBorder="1" applyAlignment="1">
      <alignment shrinkToFit="1"/>
    </xf>
    <xf numFmtId="181" fontId="6" fillId="0" borderId="2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179" fontId="6" fillId="0" borderId="22" xfId="43" applyNumberFormat="1" applyFont="1" applyFill="1" applyBorder="1" applyAlignment="1"/>
    <xf numFmtId="179" fontId="6" fillId="0" borderId="0" xfId="43" applyNumberFormat="1" applyFont="1" applyFill="1" applyBorder="1" applyAlignment="1"/>
    <xf numFmtId="179" fontId="6" fillId="0" borderId="22" xfId="43" applyNumberFormat="1" applyFont="1" applyFill="1" applyBorder="1" applyAlignment="1">
      <alignment horizontal="right"/>
    </xf>
    <xf numFmtId="38" fontId="6" fillId="0" borderId="22" xfId="43" applyFont="1" applyFill="1" applyBorder="1" applyAlignment="1">
      <alignment horizontal="right"/>
    </xf>
    <xf numFmtId="38" fontId="6" fillId="0" borderId="0" xfId="43" applyFont="1" applyFill="1" applyBorder="1" applyAlignment="1">
      <alignment horizontal="right"/>
    </xf>
    <xf numFmtId="38" fontId="4" fillId="0" borderId="12" xfId="43" applyFont="1" applyFill="1" applyBorder="1"/>
    <xf numFmtId="38" fontId="7" fillId="0" borderId="1" xfId="43" applyFont="1" applyFill="1" applyBorder="1" applyAlignment="1">
      <alignment horizontal="distributed" vertical="center"/>
    </xf>
    <xf numFmtId="38" fontId="4" fillId="0" borderId="14" xfId="43" applyFont="1" applyFill="1" applyBorder="1" applyAlignment="1">
      <alignment horizontal="center" vertical="center" shrinkToFit="1"/>
    </xf>
    <xf numFmtId="38" fontId="4" fillId="0" borderId="22" xfId="43" applyFont="1" applyFill="1" applyBorder="1"/>
    <xf numFmtId="38" fontId="4" fillId="0" borderId="22" xfId="43" applyFont="1" applyFill="1" applyBorder="1" applyAlignment="1">
      <alignment horizontal="center" vertical="center"/>
    </xf>
    <xf numFmtId="38" fontId="15" fillId="0" borderId="23" xfId="43" applyFont="1" applyFill="1" applyBorder="1" applyAlignment="1">
      <alignment horizontal="left" vertical="center"/>
    </xf>
    <xf numFmtId="38" fontId="4" fillId="0" borderId="0" xfId="43" applyFont="1" applyFill="1"/>
    <xf numFmtId="38" fontId="4" fillId="0" borderId="0" xfId="43" applyFont="1" applyFill="1" applyAlignment="1">
      <alignment horizontal="right"/>
    </xf>
    <xf numFmtId="38" fontId="36" fillId="0" borderId="24" xfId="43" applyFont="1" applyFill="1" applyBorder="1" applyAlignment="1">
      <alignment wrapText="1"/>
    </xf>
    <xf numFmtId="38" fontId="36" fillId="0" borderId="24" xfId="43" applyFont="1" applyFill="1" applyBorder="1" applyAlignment="1"/>
    <xf numFmtId="38" fontId="36" fillId="0" borderId="25" xfId="43" applyFont="1" applyFill="1" applyBorder="1" applyAlignment="1"/>
    <xf numFmtId="38" fontId="36" fillId="0" borderId="21" xfId="43" applyFont="1" applyFill="1" applyBorder="1" applyAlignment="1">
      <alignment wrapText="1"/>
    </xf>
    <xf numFmtId="38" fontId="36" fillId="0" borderId="21" xfId="43" applyFont="1" applyFill="1" applyBorder="1" applyAlignment="1"/>
    <xf numFmtId="38" fontId="36" fillId="0" borderId="26" xfId="43" applyFont="1" applyFill="1" applyBorder="1" applyAlignment="1"/>
    <xf numFmtId="190" fontId="6" fillId="0" borderId="1" xfId="0" applyNumberFormat="1" applyFont="1" applyBorder="1" applyAlignment="1">
      <alignment wrapText="1"/>
    </xf>
    <xf numFmtId="182" fontId="6" fillId="0" borderId="21" xfId="43" applyNumberFormat="1" applyFont="1" applyFill="1" applyBorder="1" applyAlignment="1" applyProtection="1">
      <alignment wrapText="1" shrinkToFit="1"/>
      <protection locked="0"/>
    </xf>
    <xf numFmtId="38" fontId="4" fillId="26" borderId="0" xfId="0" applyNumberFormat="1" applyFont="1" applyFill="1"/>
    <xf numFmtId="0" fontId="6" fillId="0" borderId="1" xfId="0" applyFont="1" applyBorder="1" applyAlignment="1" applyProtection="1">
      <alignment shrinkToFit="1"/>
      <protection locked="0"/>
    </xf>
    <xf numFmtId="0" fontId="6" fillId="0" borderId="1" xfId="0" applyFont="1" applyBorder="1"/>
    <xf numFmtId="0" fontId="18" fillId="0" borderId="1" xfId="0" applyFont="1" applyBorder="1" applyAlignment="1">
      <alignment shrinkToFit="1"/>
    </xf>
    <xf numFmtId="178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182" fontId="6" fillId="0" borderId="22" xfId="43" applyNumberFormat="1" applyFont="1" applyFill="1" applyBorder="1" applyAlignment="1" applyProtection="1">
      <alignment horizontal="right" shrinkToFit="1"/>
      <protection locked="0"/>
    </xf>
    <xf numFmtId="181" fontId="6" fillId="0" borderId="22" xfId="0" applyNumberFormat="1" applyFont="1" applyBorder="1" applyAlignment="1">
      <alignment wrapText="1"/>
    </xf>
    <xf numFmtId="178" fontId="6" fillId="0" borderId="1" xfId="0" applyNumberFormat="1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18" fillId="0" borderId="1" xfId="0" applyFont="1" applyBorder="1" applyAlignment="1">
      <alignment vertical="top" shrinkToFit="1"/>
    </xf>
    <xf numFmtId="0" fontId="7" fillId="0" borderId="21" xfId="0" applyFont="1" applyBorder="1" applyAlignment="1">
      <alignment horizontal="left" wrapText="1" shrinkToFit="1"/>
    </xf>
    <xf numFmtId="0" fontId="7" fillId="0" borderId="22" xfId="0" applyFont="1" applyBorder="1" applyAlignment="1">
      <alignment horizontal="left" wrapText="1" shrinkToFit="1"/>
    </xf>
    <xf numFmtId="38" fontId="6" fillId="0" borderId="1" xfId="43" applyFont="1" applyBorder="1" applyAlignment="1">
      <alignment wrapText="1"/>
    </xf>
    <xf numFmtId="191" fontId="6" fillId="0" borderId="21" xfId="0" applyNumberFormat="1" applyFont="1" applyBorder="1" applyAlignment="1">
      <alignment horizontal="left" wrapText="1" shrinkToFit="1"/>
    </xf>
    <xf numFmtId="0" fontId="7" fillId="0" borderId="21" xfId="0" applyFont="1" applyBorder="1" applyAlignment="1">
      <alignment wrapText="1" shrinkToFit="1"/>
    </xf>
    <xf numFmtId="0" fontId="7" fillId="0" borderId="1" xfId="0" applyFont="1" applyBorder="1" applyAlignment="1">
      <alignment wrapText="1" shrinkToFit="1"/>
    </xf>
    <xf numFmtId="38" fontId="6" fillId="0" borderId="22" xfId="43" applyFont="1" applyBorder="1" applyAlignment="1">
      <alignment wrapText="1" shrinkToFit="1"/>
    </xf>
    <xf numFmtId="192" fontId="6" fillId="0" borderId="1" xfId="43" applyNumberFormat="1" applyFont="1" applyBorder="1" applyAlignment="1">
      <alignment wrapText="1"/>
    </xf>
    <xf numFmtId="0" fontId="6" fillId="0" borderId="1" xfId="0" applyFont="1" applyBorder="1" applyAlignment="1">
      <alignment horizontal="left" shrinkToFit="1"/>
    </xf>
    <xf numFmtId="0" fontId="6" fillId="0" borderId="21" xfId="0" quotePrefix="1" applyFont="1" applyBorder="1" applyAlignment="1">
      <alignment wrapText="1" shrinkToFit="1"/>
    </xf>
    <xf numFmtId="0" fontId="6" fillId="0" borderId="1" xfId="0" applyFont="1" applyFill="1" applyBorder="1" applyAlignment="1">
      <alignment horizontal="center" wrapText="1" shrinkToFit="1"/>
    </xf>
    <xf numFmtId="0" fontId="6" fillId="0" borderId="1" xfId="0" applyFont="1" applyFill="1" applyBorder="1" applyAlignment="1">
      <alignment shrinkToFit="1"/>
    </xf>
    <xf numFmtId="0" fontId="6" fillId="0" borderId="21" xfId="0" applyFont="1" applyFill="1" applyBorder="1" applyAlignment="1">
      <alignment wrapText="1" shrinkToFit="1"/>
    </xf>
    <xf numFmtId="38" fontId="6" fillId="0" borderId="1" xfId="43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179" fontId="6" fillId="0" borderId="1" xfId="0" applyNumberFormat="1" applyFont="1" applyFill="1" applyBorder="1" applyAlignment="1">
      <alignment wrapText="1"/>
    </xf>
    <xf numFmtId="191" fontId="6" fillId="0" borderId="21" xfId="0" applyNumberFormat="1" applyFont="1" applyFill="1" applyBorder="1" applyAlignment="1">
      <alignment horizontal="left" wrapText="1" shrinkToFi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wrapText="1" shrinkToFit="1"/>
    </xf>
    <xf numFmtId="0" fontId="6" fillId="0" borderId="1" xfId="0" applyFont="1" applyFill="1" applyBorder="1" applyAlignment="1">
      <alignment horizontal="center" shrinkToFit="1"/>
    </xf>
    <xf numFmtId="0" fontId="6" fillId="0" borderId="1" xfId="0" applyFont="1" applyFill="1" applyBorder="1" applyAlignment="1" applyProtection="1">
      <alignment shrinkToFit="1"/>
      <protection locked="0"/>
    </xf>
    <xf numFmtId="178" fontId="6" fillId="0" borderId="1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center"/>
      <protection locked="0"/>
    </xf>
    <xf numFmtId="179" fontId="6" fillId="0" borderId="1" xfId="0" applyNumberFormat="1" applyFont="1" applyFill="1" applyBorder="1" applyAlignment="1">
      <alignment horizontal="right" wrapText="1" shrinkToFit="1"/>
    </xf>
    <xf numFmtId="178" fontId="6" fillId="0" borderId="1" xfId="0" applyNumberFormat="1" applyFont="1" applyFill="1" applyBorder="1" applyAlignment="1">
      <alignment wrapText="1"/>
    </xf>
    <xf numFmtId="181" fontId="6" fillId="0" borderId="21" xfId="0" applyNumberFormat="1" applyFont="1" applyFill="1" applyBorder="1" applyAlignment="1">
      <alignment wrapText="1"/>
    </xf>
    <xf numFmtId="181" fontId="6" fillId="0" borderId="22" xfId="0" applyNumberFormat="1" applyFont="1" applyFill="1" applyBorder="1" applyAlignment="1">
      <alignment wrapText="1"/>
    </xf>
    <xf numFmtId="0" fontId="7" fillId="0" borderId="1" xfId="0" applyFont="1" applyFill="1" applyBorder="1" applyAlignment="1" applyProtection="1">
      <alignment shrinkToFit="1"/>
      <protection locked="0"/>
    </xf>
    <xf numFmtId="0" fontId="6" fillId="0" borderId="1" xfId="0" applyFont="1" applyFill="1" applyBorder="1" applyAlignment="1">
      <alignment horizontal="righ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 shrinkToFit="1"/>
    </xf>
    <xf numFmtId="0" fontId="4" fillId="0" borderId="1" xfId="0" applyFont="1" applyBorder="1" applyAlignment="1">
      <alignment horizontal="center"/>
    </xf>
    <xf numFmtId="38" fontId="4" fillId="0" borderId="1" xfId="43" applyFont="1" applyFill="1" applyBorder="1" applyAlignment="1">
      <alignment horizontal="center"/>
    </xf>
    <xf numFmtId="0" fontId="4" fillId="0" borderId="35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36" xfId="0" applyFont="1" applyBorder="1" applyAlignment="1">
      <alignment horizontal="left"/>
    </xf>
    <xf numFmtId="0" fontId="4" fillId="0" borderId="16" xfId="0" applyFont="1" applyBorder="1"/>
    <xf numFmtId="0" fontId="4" fillId="0" borderId="22" xfId="0" applyFont="1" applyBorder="1"/>
    <xf numFmtId="38" fontId="41" fillId="0" borderId="21" xfId="43" applyFont="1" applyFill="1" applyBorder="1" applyAlignment="1"/>
    <xf numFmtId="38" fontId="41" fillId="0" borderId="16" xfId="43" applyFont="1" applyFill="1" applyBorder="1" applyAlignment="1"/>
    <xf numFmtId="38" fontId="41" fillId="0" borderId="22" xfId="43" applyFont="1" applyFill="1" applyBorder="1" applyAlignment="1"/>
    <xf numFmtId="0" fontId="4" fillId="0" borderId="18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4" fillId="0" borderId="18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38" fontId="4" fillId="0" borderId="21" xfId="43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wrapText="1"/>
    </xf>
    <xf numFmtId="0" fontId="4" fillId="0" borderId="22" xfId="0" applyFont="1" applyBorder="1" applyAlignment="1">
      <alignment wrapText="1"/>
    </xf>
    <xf numFmtId="38" fontId="4" fillId="0" borderId="34" xfId="0" applyNumberFormat="1" applyFont="1" applyBorder="1"/>
    <xf numFmtId="0" fontId="4" fillId="0" borderId="34" xfId="0" applyFont="1" applyBorder="1"/>
    <xf numFmtId="38" fontId="4" fillId="0" borderId="21" xfId="43" applyFont="1" applyFill="1" applyBorder="1" applyAlignment="1"/>
    <xf numFmtId="0" fontId="4" fillId="0" borderId="34" xfId="0" applyFont="1" applyBorder="1" applyAlignment="1">
      <alignment horizontal="center"/>
    </xf>
    <xf numFmtId="0" fontId="4" fillId="0" borderId="1" xfId="0" applyFont="1" applyBorder="1"/>
    <xf numFmtId="38" fontId="4" fillId="0" borderId="1" xfId="0" applyNumberFormat="1" applyFont="1" applyBorder="1"/>
    <xf numFmtId="9" fontId="4" fillId="0" borderId="21" xfId="37" applyFont="1" applyFill="1" applyBorder="1" applyAlignment="1">
      <alignment horizontal="left"/>
    </xf>
    <xf numFmtId="9" fontId="4" fillId="0" borderId="22" xfId="37" applyFont="1" applyFill="1" applyBorder="1" applyAlignment="1">
      <alignment horizontal="left"/>
    </xf>
    <xf numFmtId="182" fontId="15" fillId="0" borderId="16" xfId="0" applyNumberFormat="1" applyFont="1" applyBorder="1" applyAlignment="1">
      <alignment horizontal="right" vertical="center"/>
    </xf>
    <xf numFmtId="0" fontId="15" fillId="0" borderId="16" xfId="0" applyFont="1" applyBorder="1" applyAlignment="1">
      <alignment horizontal="left" vertical="center" indent="1"/>
    </xf>
    <xf numFmtId="0" fontId="36" fillId="0" borderId="21" xfId="0" applyFont="1" applyBorder="1" applyAlignment="1">
      <alignment horizontal="left" wrapText="1"/>
    </xf>
    <xf numFmtId="0" fontId="36" fillId="0" borderId="24" xfId="0" applyFont="1" applyBorder="1" applyAlignment="1">
      <alignment horizontal="left" wrapText="1"/>
    </xf>
    <xf numFmtId="176" fontId="15" fillId="0" borderId="16" xfId="0" applyNumberFormat="1" applyFont="1" applyBorder="1" applyAlignment="1">
      <alignment horizontal="center" vertical="center" shrinkToFit="1"/>
    </xf>
    <xf numFmtId="176" fontId="15" fillId="0" borderId="16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/>
    </xf>
    <xf numFmtId="0" fontId="4" fillId="0" borderId="1" xfId="0" applyFont="1" applyBorder="1" applyAlignment="1">
      <alignment horizontal="distributed"/>
    </xf>
    <xf numFmtId="0" fontId="4" fillId="0" borderId="18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4" fillId="0" borderId="16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distributed" vertical="center"/>
    </xf>
    <xf numFmtId="0" fontId="16" fillId="0" borderId="16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5" fillId="0" borderId="16" xfId="0" applyFont="1" applyBorder="1" applyAlignment="1">
      <alignment horizontal="left" vertical="center" wrapText="1" indent="1"/>
    </xf>
    <xf numFmtId="0" fontId="7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38" fontId="36" fillId="0" borderId="21" xfId="43" applyFont="1" applyFill="1" applyBorder="1" applyAlignment="1">
      <alignment horizontal="left" vertical="top" wrapText="1"/>
    </xf>
    <xf numFmtId="38" fontId="36" fillId="0" borderId="24" xfId="43" applyFont="1" applyFill="1" applyBorder="1" applyAlignment="1">
      <alignment horizontal="left" vertical="top" wrapText="1"/>
    </xf>
    <xf numFmtId="38" fontId="4" fillId="0" borderId="16" xfId="43" applyFont="1" applyFill="1" applyBorder="1" applyAlignment="1"/>
    <xf numFmtId="38" fontId="4" fillId="0" borderId="22" xfId="43" applyFont="1" applyFill="1" applyBorder="1" applyAlignment="1"/>
    <xf numFmtId="38" fontId="4" fillId="0" borderId="22" xfId="43" applyFont="1" applyFill="1" applyBorder="1" applyAlignment="1">
      <alignment horizontal="center"/>
    </xf>
    <xf numFmtId="38" fontId="4" fillId="0" borderId="21" xfId="0" applyNumberFormat="1" applyFont="1" applyBorder="1"/>
    <xf numFmtId="38" fontId="4" fillId="0" borderId="16" xfId="0" applyNumberFormat="1" applyFont="1" applyBorder="1"/>
    <xf numFmtId="38" fontId="4" fillId="0" borderId="22" xfId="0" applyNumberFormat="1" applyFont="1" applyBorder="1"/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left" wrapText="1" shrinkToFit="1"/>
    </xf>
    <xf numFmtId="0" fontId="7" fillId="0" borderId="22" xfId="0" applyFont="1" applyBorder="1" applyAlignment="1">
      <alignment horizontal="left" wrapText="1" shrinkToFit="1"/>
    </xf>
    <xf numFmtId="0" fontId="7" fillId="0" borderId="21" xfId="0" applyFont="1" applyFill="1" applyBorder="1" applyAlignment="1">
      <alignment horizontal="left" wrapText="1" shrinkToFit="1"/>
    </xf>
    <xf numFmtId="0" fontId="7" fillId="0" borderId="22" xfId="0" applyFont="1" applyFill="1" applyBorder="1" applyAlignment="1">
      <alignment horizontal="left" wrapText="1" shrinkToFit="1"/>
    </xf>
    <xf numFmtId="181" fontId="7" fillId="0" borderId="21" xfId="0" applyNumberFormat="1" applyFont="1" applyFill="1" applyBorder="1" applyAlignment="1">
      <alignment wrapText="1"/>
    </xf>
    <xf numFmtId="181" fontId="7" fillId="0" borderId="22" xfId="0" applyNumberFormat="1" applyFont="1" applyFill="1" applyBorder="1" applyAlignment="1">
      <alignment wrapText="1"/>
    </xf>
    <xf numFmtId="0" fontId="6" fillId="0" borderId="0" xfId="0" applyFont="1" applyAlignment="1">
      <alignment horizontal="center"/>
    </xf>
    <xf numFmtId="181" fontId="6" fillId="0" borderId="21" xfId="0" applyNumberFormat="1" applyFont="1" applyFill="1" applyBorder="1" applyAlignment="1">
      <alignment wrapText="1"/>
    </xf>
    <xf numFmtId="181" fontId="6" fillId="0" borderId="22" xfId="0" applyNumberFormat="1" applyFont="1" applyFill="1" applyBorder="1" applyAlignment="1">
      <alignment wrapText="1"/>
    </xf>
    <xf numFmtId="181" fontId="36" fillId="0" borderId="21" xfId="0" applyNumberFormat="1" applyFont="1" applyBorder="1" applyAlignment="1">
      <alignment wrapText="1"/>
    </xf>
    <xf numFmtId="181" fontId="36" fillId="0" borderId="22" xfId="0" applyNumberFormat="1" applyFont="1" applyBorder="1" applyAlignment="1">
      <alignment wrapText="1"/>
    </xf>
  </cellXfs>
  <cellStyles count="5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Grey" xfId="19"/>
    <cellStyle name="Input [yellow]" xfId="20"/>
    <cellStyle name="Normal - Style1" xfId="21"/>
    <cellStyle name="Normal_1702H" xfId="22"/>
    <cellStyle name="Percent [2]" xfId="23"/>
    <cellStyle name="Tusental (0)_pldt" xfId="24"/>
    <cellStyle name="Tusental_pldt" xfId="25"/>
    <cellStyle name="Valuta (0)_pldt" xfId="26"/>
    <cellStyle name="Valuta_pldt" xfId="27"/>
    <cellStyle name="アクセント 1" xfId="28" builtinId="29" customBuiltin="1"/>
    <cellStyle name="アクセント 2" xfId="29" builtinId="33" customBuiltin="1"/>
    <cellStyle name="アクセント 3" xfId="30" builtinId="37" customBuiltin="1"/>
    <cellStyle name="アクセント 4" xfId="31" builtinId="41" customBuiltin="1"/>
    <cellStyle name="アクセント 5" xfId="32" builtinId="45" customBuiltin="1"/>
    <cellStyle name="アクセント 6" xfId="33" builtinId="49" customBuiltin="1"/>
    <cellStyle name="タイトル" xfId="34" builtinId="15" customBuiltin="1"/>
    <cellStyle name="チェック セル" xfId="35" builtinId="23" customBuiltin="1"/>
    <cellStyle name="どちらでもない" xfId="36" builtinId="28" customBuiltin="1"/>
    <cellStyle name="パーセント" xfId="37" builtinId="5"/>
    <cellStyle name="パーセント 2" xfId="55"/>
    <cellStyle name="パーセント 2 2" xfId="56"/>
    <cellStyle name="パーセント 3" xfId="57"/>
    <cellStyle name="メモ" xfId="38" builtinId="10" customBuiltin="1"/>
    <cellStyle name="リンク セル" xfId="39" builtinId="24" customBuiltin="1"/>
    <cellStyle name="悪い" xfId="40" builtinId="27" customBuiltin="1"/>
    <cellStyle name="計算" xfId="41" builtinId="22" customBuiltin="1"/>
    <cellStyle name="警告文" xfId="42" builtinId="11" customBuiltin="1"/>
    <cellStyle name="桁区切り" xfId="43" builtinId="6"/>
    <cellStyle name="桁区切り 2" xfId="54"/>
    <cellStyle name="見出し 1" xfId="44" builtinId="16" customBuiltin="1"/>
    <cellStyle name="見出し 2" xfId="45" builtinId="17" customBuiltin="1"/>
    <cellStyle name="見出し 3" xfId="46" builtinId="18" customBuiltin="1"/>
    <cellStyle name="見出し 4" xfId="47" builtinId="19" customBuiltin="1"/>
    <cellStyle name="集計" xfId="48" builtinId="25" customBuiltin="1"/>
    <cellStyle name="出力" xfId="49" builtinId="21" customBuiltin="1"/>
    <cellStyle name="説明文" xfId="50" builtinId="53" customBuiltin="1"/>
    <cellStyle name="入力" xfId="51" builtinId="20" customBuiltin="1"/>
    <cellStyle name="標準" xfId="0" builtinId="0"/>
    <cellStyle name="未定義" xfId="52"/>
    <cellStyle name="良い" xfId="5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9CCFF"/>
  </sheetPr>
  <dimension ref="A1:P26"/>
  <sheetViews>
    <sheetView view="pageLayout" topLeftCell="A25" zoomScaleNormal="75" zoomScaleSheetLayoutView="100" workbookViewId="0">
      <selection activeCell="B13" sqref="B13:C13"/>
    </sheetView>
  </sheetViews>
  <sheetFormatPr defaultColWidth="9" defaultRowHeight="27.9" customHeight="1"/>
  <cols>
    <col min="1" max="1" width="0.77734375" style="26" customWidth="1"/>
    <col min="2" max="2" width="10.109375" style="26" customWidth="1"/>
    <col min="3" max="6" width="11.21875" style="26" customWidth="1"/>
    <col min="7" max="7" width="22.77734375" style="26" customWidth="1"/>
    <col min="8" max="8" width="11.21875" style="26" customWidth="1"/>
    <col min="9" max="10" width="6" style="26" customWidth="1"/>
    <col min="11" max="11" width="8.109375" style="26" customWidth="1"/>
    <col min="12" max="12" width="5.77734375" style="26" customWidth="1"/>
    <col min="13" max="13" width="10.6640625" style="26" customWidth="1"/>
    <col min="14" max="14" width="10.6640625" style="89" customWidth="1"/>
    <col min="15" max="15" width="1" style="26" customWidth="1"/>
    <col min="16" max="16" width="17.44140625" style="26" customWidth="1"/>
    <col min="17" max="16384" width="9" style="26"/>
  </cols>
  <sheetData>
    <row r="1" spans="1:16" ht="24.75" customHeight="1">
      <c r="B1" s="27" t="s">
        <v>2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83"/>
    </row>
    <row r="2" spans="1:16" ht="30" customHeight="1">
      <c r="A2" s="29"/>
      <c r="B2" s="187" t="s">
        <v>191</v>
      </c>
      <c r="C2" s="30" t="s">
        <v>25</v>
      </c>
      <c r="D2" s="31" t="s">
        <v>26</v>
      </c>
      <c r="E2" s="32" t="s">
        <v>28</v>
      </c>
      <c r="F2" s="32"/>
      <c r="G2" s="32"/>
      <c r="H2" s="32"/>
      <c r="I2" s="193" t="s">
        <v>31</v>
      </c>
      <c r="J2" s="194"/>
      <c r="K2" s="194"/>
      <c r="L2" s="194"/>
      <c r="M2" s="195"/>
      <c r="N2" s="84" t="s">
        <v>27</v>
      </c>
    </row>
    <row r="3" spans="1:16" ht="56.1" customHeight="1">
      <c r="A3" s="29"/>
      <c r="B3" s="188"/>
      <c r="C3" s="33"/>
      <c r="D3" s="33"/>
      <c r="E3" s="33"/>
      <c r="F3" s="34"/>
      <c r="G3" s="33"/>
      <c r="H3" s="33"/>
      <c r="I3" s="196"/>
      <c r="J3" s="197"/>
      <c r="K3" s="197"/>
      <c r="L3" s="197"/>
      <c r="M3" s="198"/>
      <c r="N3" s="85"/>
    </row>
    <row r="4" spans="1:16" ht="56.1" customHeight="1">
      <c r="A4" s="29"/>
      <c r="B4" s="190" t="s">
        <v>19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1"/>
    </row>
    <row r="5" spans="1:16" ht="56.1" customHeight="1">
      <c r="A5" s="29"/>
      <c r="B5" s="35"/>
      <c r="C5" s="189" t="s">
        <v>3</v>
      </c>
      <c r="D5" s="189"/>
      <c r="E5" s="192" t="s">
        <v>59</v>
      </c>
      <c r="F5" s="170"/>
      <c r="G5" s="170"/>
      <c r="H5" s="170"/>
      <c r="I5" s="170"/>
      <c r="J5" s="170"/>
      <c r="K5" s="170"/>
      <c r="L5" s="170"/>
      <c r="M5" s="170"/>
      <c r="N5" s="86"/>
    </row>
    <row r="6" spans="1:16" ht="56.1" customHeight="1">
      <c r="A6" s="29"/>
      <c r="B6" s="36"/>
      <c r="C6" s="189" t="s">
        <v>4</v>
      </c>
      <c r="D6" s="189"/>
      <c r="E6" s="170" t="s">
        <v>189</v>
      </c>
      <c r="F6" s="170"/>
      <c r="G6" s="170"/>
      <c r="H6" s="170"/>
      <c r="I6" s="170"/>
      <c r="J6" s="170"/>
      <c r="K6" s="170"/>
      <c r="L6" s="170"/>
      <c r="M6" s="170"/>
      <c r="N6" s="86"/>
    </row>
    <row r="7" spans="1:16" ht="56.1" customHeight="1">
      <c r="A7" s="29"/>
      <c r="B7" s="37"/>
      <c r="C7" s="189" t="s">
        <v>5</v>
      </c>
      <c r="D7" s="189"/>
      <c r="E7" s="173">
        <f>$J$25</f>
        <v>0</v>
      </c>
      <c r="F7" s="173"/>
      <c r="H7" s="35"/>
      <c r="I7" s="35"/>
      <c r="J7" s="41" t="s">
        <v>20</v>
      </c>
      <c r="K7" s="174">
        <f>$J$24</f>
        <v>0</v>
      </c>
      <c r="L7" s="174"/>
      <c r="M7" s="174"/>
      <c r="N7" s="87" t="s">
        <v>32</v>
      </c>
    </row>
    <row r="8" spans="1:16" ht="56.1" customHeight="1">
      <c r="A8" s="29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86"/>
    </row>
    <row r="9" spans="1:16" ht="56.1" customHeight="1">
      <c r="A9" s="29"/>
      <c r="B9" s="39"/>
      <c r="C9" s="39"/>
      <c r="D9" s="39"/>
      <c r="E9" s="39"/>
      <c r="F9" s="40" t="s">
        <v>192</v>
      </c>
      <c r="G9" s="41"/>
      <c r="H9" s="169" t="s">
        <v>193</v>
      </c>
      <c r="I9" s="169"/>
      <c r="J9" s="169"/>
      <c r="K9" s="169"/>
      <c r="L9" s="169"/>
      <c r="M9" s="169"/>
      <c r="N9" s="88"/>
    </row>
    <row r="10" spans="1:16" ht="56.1" customHeight="1">
      <c r="A10" s="29"/>
      <c r="B10" s="38"/>
      <c r="C10" s="38"/>
      <c r="D10" s="38"/>
      <c r="E10" s="38"/>
      <c r="F10" s="38"/>
      <c r="G10" s="185" t="s">
        <v>60</v>
      </c>
      <c r="H10" s="185"/>
      <c r="I10" s="185"/>
      <c r="J10" s="185"/>
      <c r="K10" s="185"/>
      <c r="L10" s="185"/>
      <c r="M10" s="185"/>
      <c r="N10" s="186"/>
    </row>
    <row r="11" spans="1:16" ht="18" customHeight="1"/>
    <row r="12" spans="1:16" ht="27" customHeight="1" thickBot="1">
      <c r="B12" s="26" t="s">
        <v>197</v>
      </c>
      <c r="N12" s="90" t="s">
        <v>6</v>
      </c>
    </row>
    <row r="13" spans="1:16" ht="54" customHeight="1">
      <c r="B13" s="177" t="s">
        <v>21</v>
      </c>
      <c r="C13" s="178"/>
      <c r="D13" s="179" t="s">
        <v>176</v>
      </c>
      <c r="E13" s="180"/>
      <c r="F13" s="180"/>
      <c r="G13" s="180"/>
      <c r="H13" s="180"/>
      <c r="I13" s="180"/>
      <c r="J13" s="180"/>
      <c r="K13" s="180"/>
      <c r="L13" s="175"/>
      <c r="M13" s="175"/>
      <c r="N13" s="176"/>
    </row>
    <row r="14" spans="1:16" ht="18" customHeight="1">
      <c r="B14" s="183" t="s">
        <v>49</v>
      </c>
      <c r="C14" s="184"/>
      <c r="D14" s="184"/>
      <c r="E14" s="158"/>
      <c r="F14" s="141" t="s">
        <v>7</v>
      </c>
      <c r="G14" s="141"/>
      <c r="H14" s="141" t="s">
        <v>8</v>
      </c>
      <c r="I14" s="141"/>
      <c r="J14" s="182" t="s">
        <v>0</v>
      </c>
      <c r="K14" s="165"/>
      <c r="L14" s="165"/>
      <c r="M14" s="141" t="s">
        <v>9</v>
      </c>
      <c r="N14" s="181"/>
    </row>
    <row r="15" spans="1:16" ht="38.25" customHeight="1">
      <c r="B15" s="154" t="s">
        <v>190</v>
      </c>
      <c r="C15" s="155"/>
      <c r="D15" s="155"/>
      <c r="E15" s="156"/>
      <c r="F15" s="142"/>
      <c r="G15" s="142"/>
      <c r="H15" s="141"/>
      <c r="I15" s="141"/>
      <c r="J15" s="148"/>
      <c r="K15" s="149"/>
      <c r="L15" s="150"/>
      <c r="M15" s="171"/>
      <c r="N15" s="172"/>
    </row>
    <row r="16" spans="1:16" ht="38.25" customHeight="1">
      <c r="B16" s="49" t="s">
        <v>23</v>
      </c>
      <c r="C16" s="146" t="s">
        <v>194</v>
      </c>
      <c r="D16" s="146"/>
      <c r="E16" s="147"/>
      <c r="F16" s="142"/>
      <c r="G16" s="142"/>
      <c r="H16" s="141" t="s">
        <v>1</v>
      </c>
      <c r="I16" s="141"/>
      <c r="J16" s="163">
        <f>'科目別内訳　A'!H14</f>
        <v>0</v>
      </c>
      <c r="K16" s="201"/>
      <c r="L16" s="202"/>
      <c r="M16" s="199"/>
      <c r="N16" s="200"/>
      <c r="P16" s="64" t="e">
        <f>N16/J16</f>
        <v>#DIV/0!</v>
      </c>
    </row>
    <row r="17" spans="2:16" ht="38.25" customHeight="1">
      <c r="B17" s="49"/>
      <c r="C17" s="146"/>
      <c r="D17" s="146"/>
      <c r="E17" s="147"/>
      <c r="F17" s="142"/>
      <c r="G17" s="142"/>
      <c r="H17" s="141"/>
      <c r="I17" s="141"/>
      <c r="J17" s="163"/>
      <c r="K17" s="201"/>
      <c r="L17" s="202"/>
      <c r="M17" s="94"/>
      <c r="N17" s="91"/>
      <c r="P17" s="64" t="e">
        <f>N17/J17</f>
        <v>#DIV/0!</v>
      </c>
    </row>
    <row r="18" spans="2:16" ht="38.25" customHeight="1">
      <c r="B18" s="154" t="s">
        <v>33</v>
      </c>
      <c r="C18" s="155"/>
      <c r="D18" s="155"/>
      <c r="E18" s="156"/>
      <c r="F18" s="157"/>
      <c r="G18" s="203"/>
      <c r="H18" s="141"/>
      <c r="I18" s="141"/>
      <c r="J18" s="148"/>
      <c r="K18" s="149"/>
      <c r="L18" s="150"/>
      <c r="M18" s="94"/>
      <c r="N18" s="91"/>
    </row>
    <row r="19" spans="2:16" ht="38.25" customHeight="1">
      <c r="B19" s="49" t="s">
        <v>34</v>
      </c>
      <c r="C19" s="146" t="s">
        <v>10</v>
      </c>
      <c r="D19" s="146"/>
      <c r="E19" s="147"/>
      <c r="F19" s="157"/>
      <c r="G19" s="158"/>
      <c r="H19" s="141" t="s">
        <v>1</v>
      </c>
      <c r="I19" s="141"/>
      <c r="J19" s="204">
        <f>'細目別内訳(共通仮設費）'!H14</f>
        <v>0</v>
      </c>
      <c r="K19" s="146"/>
      <c r="L19" s="147"/>
      <c r="M19" s="95"/>
      <c r="N19" s="92"/>
    </row>
    <row r="20" spans="2:16" ht="38.25" customHeight="1">
      <c r="B20" s="49" t="s">
        <v>35</v>
      </c>
      <c r="C20" s="159" t="s">
        <v>11</v>
      </c>
      <c r="D20" s="159"/>
      <c r="E20" s="160"/>
      <c r="F20" s="157"/>
      <c r="G20" s="158"/>
      <c r="H20" s="141" t="s">
        <v>1</v>
      </c>
      <c r="I20" s="141"/>
      <c r="J20" s="163">
        <f>'細目別内訳（現場管理費）'!H14</f>
        <v>0</v>
      </c>
      <c r="K20" s="146"/>
      <c r="L20" s="147"/>
      <c r="M20" s="95"/>
      <c r="N20" s="92"/>
    </row>
    <row r="21" spans="2:16" ht="38.25" customHeight="1">
      <c r="B21" s="49" t="s">
        <v>36</v>
      </c>
      <c r="C21" s="146" t="s">
        <v>45</v>
      </c>
      <c r="D21" s="146"/>
      <c r="E21" s="147"/>
      <c r="F21" s="157"/>
      <c r="G21" s="203"/>
      <c r="H21" s="141" t="s">
        <v>1</v>
      </c>
      <c r="I21" s="141"/>
      <c r="J21" s="204">
        <f>'細目別内訳（一般管理費等）'!H14</f>
        <v>0</v>
      </c>
      <c r="K21" s="205"/>
      <c r="L21" s="206"/>
      <c r="M21" s="95"/>
      <c r="N21" s="92"/>
    </row>
    <row r="22" spans="2:16" ht="38.25" customHeight="1">
      <c r="B22" s="49"/>
      <c r="C22" s="146"/>
      <c r="D22" s="146"/>
      <c r="E22" s="147"/>
      <c r="F22" s="142"/>
      <c r="G22" s="142"/>
      <c r="H22" s="141"/>
      <c r="I22" s="141"/>
      <c r="J22" s="163"/>
      <c r="K22" s="201"/>
      <c r="L22" s="202"/>
      <c r="M22" s="94"/>
      <c r="N22" s="91"/>
      <c r="P22" s="64" t="e">
        <f>N22/J22</f>
        <v>#DIV/0!</v>
      </c>
    </row>
    <row r="23" spans="2:16" ht="38.25" customHeight="1">
      <c r="B23" s="154" t="s">
        <v>39</v>
      </c>
      <c r="C23" s="155"/>
      <c r="D23" s="155"/>
      <c r="E23" s="156"/>
      <c r="F23" s="141"/>
      <c r="G23" s="141"/>
      <c r="H23" s="165"/>
      <c r="I23" s="165"/>
      <c r="J23" s="166">
        <f>SUM(J16:L21)</f>
        <v>0</v>
      </c>
      <c r="K23" s="165"/>
      <c r="L23" s="165"/>
      <c r="M23" s="95"/>
      <c r="N23" s="92"/>
      <c r="P23" s="56"/>
    </row>
    <row r="24" spans="2:16" ht="38.25" customHeight="1">
      <c r="B24" s="151" t="s">
        <v>37</v>
      </c>
      <c r="C24" s="152"/>
      <c r="D24" s="152"/>
      <c r="E24" s="153"/>
      <c r="F24" s="167">
        <v>0.1</v>
      </c>
      <c r="G24" s="168"/>
      <c r="H24" s="165"/>
      <c r="I24" s="165"/>
      <c r="J24" s="166">
        <f>J23*F24</f>
        <v>0</v>
      </c>
      <c r="K24" s="165"/>
      <c r="L24" s="165"/>
      <c r="M24" s="94"/>
      <c r="N24" s="92"/>
    </row>
    <row r="25" spans="2:16" ht="38.25" customHeight="1" thickBot="1">
      <c r="B25" s="143" t="s">
        <v>38</v>
      </c>
      <c r="C25" s="144"/>
      <c r="D25" s="144"/>
      <c r="E25" s="145"/>
      <c r="F25" s="164"/>
      <c r="G25" s="164"/>
      <c r="H25" s="162"/>
      <c r="I25" s="162"/>
      <c r="J25" s="161">
        <f>SUM(J23:L24)</f>
        <v>0</v>
      </c>
      <c r="K25" s="162"/>
      <c r="L25" s="162"/>
      <c r="M25" s="96"/>
      <c r="N25" s="93"/>
    </row>
    <row r="26" spans="2:16" ht="27.9" customHeight="1">
      <c r="B26" s="42"/>
      <c r="E26"/>
      <c r="P26" s="99">
        <f>SUM(J16:L17)</f>
        <v>0</v>
      </c>
    </row>
  </sheetData>
  <mergeCells count="67">
    <mergeCell ref="M16:N16"/>
    <mergeCell ref="J17:L17"/>
    <mergeCell ref="J16:L16"/>
    <mergeCell ref="F17:G17"/>
    <mergeCell ref="J22:L22"/>
    <mergeCell ref="F21:G21"/>
    <mergeCell ref="J21:L21"/>
    <mergeCell ref="H21:I21"/>
    <mergeCell ref="F16:G16"/>
    <mergeCell ref="H19:I19"/>
    <mergeCell ref="F19:G19"/>
    <mergeCell ref="H17:I17"/>
    <mergeCell ref="H16:I16"/>
    <mergeCell ref="F18:G18"/>
    <mergeCell ref="H18:I18"/>
    <mergeCell ref="J19:L19"/>
    <mergeCell ref="B2:B3"/>
    <mergeCell ref="C5:D5"/>
    <mergeCell ref="C6:D6"/>
    <mergeCell ref="C7:D7"/>
    <mergeCell ref="B4:N4"/>
    <mergeCell ref="E5:M5"/>
    <mergeCell ref="I2:M2"/>
    <mergeCell ref="I3:M3"/>
    <mergeCell ref="H9:M9"/>
    <mergeCell ref="E6:M6"/>
    <mergeCell ref="M15:N15"/>
    <mergeCell ref="E7:F7"/>
    <mergeCell ref="K7:M7"/>
    <mergeCell ref="J15:L15"/>
    <mergeCell ref="B15:E15"/>
    <mergeCell ref="L13:N13"/>
    <mergeCell ref="B13:C13"/>
    <mergeCell ref="D13:K13"/>
    <mergeCell ref="M14:N14"/>
    <mergeCell ref="J14:L14"/>
    <mergeCell ref="B14:E14"/>
    <mergeCell ref="H15:I15"/>
    <mergeCell ref="G10:N10"/>
    <mergeCell ref="F15:G15"/>
    <mergeCell ref="J25:L25"/>
    <mergeCell ref="J20:L20"/>
    <mergeCell ref="F25:G25"/>
    <mergeCell ref="H23:I23"/>
    <mergeCell ref="J23:L23"/>
    <mergeCell ref="H25:I25"/>
    <mergeCell ref="F24:G24"/>
    <mergeCell ref="F23:G23"/>
    <mergeCell ref="H24:I24"/>
    <mergeCell ref="J24:L24"/>
    <mergeCell ref="J18:L18"/>
    <mergeCell ref="C22:E22"/>
    <mergeCell ref="B24:E24"/>
    <mergeCell ref="B23:E23"/>
    <mergeCell ref="C19:E19"/>
    <mergeCell ref="B18:E18"/>
    <mergeCell ref="F20:G20"/>
    <mergeCell ref="C20:E20"/>
    <mergeCell ref="C21:E21"/>
    <mergeCell ref="H20:I20"/>
    <mergeCell ref="H14:I14"/>
    <mergeCell ref="F14:G14"/>
    <mergeCell ref="F22:G22"/>
    <mergeCell ref="H22:I22"/>
    <mergeCell ref="B25:E25"/>
    <mergeCell ref="C16:E16"/>
    <mergeCell ref="C17:E17"/>
  </mergeCells>
  <phoneticPr fontId="3"/>
  <printOptions horizontalCentered="1" verticalCentered="1"/>
  <pageMargins left="0.59055118110236227" right="0.47244094488188981" top="0.59055118110236227" bottom="0.39370078740157483" header="0.19685039370078741" footer="0.19685039370078741"/>
  <pageSetup paperSize="9" orientation="landscape" horizontalDpi="1200" verticalDpi="1200" r:id="rId1"/>
  <headerFooter alignWithMargins="0"/>
  <colBreaks count="1" manualBreakCount="1">
    <brk id="14" max="2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Z14"/>
  <sheetViews>
    <sheetView view="pageBreakPreview" zoomScaleNormal="85" zoomScaleSheetLayoutView="100" workbookViewId="0">
      <pane xSplit="3" ySplit="1" topLeftCell="D2" activePane="bottomRight" state="frozen"/>
      <selection activeCell="C17" sqref="C17:E17"/>
      <selection pane="topRight" activeCell="C17" sqref="C17:E17"/>
      <selection pane="bottomLeft" activeCell="C17" sqref="C17:E17"/>
      <selection pane="bottomRight" activeCell="H4" sqref="H4"/>
    </sheetView>
  </sheetViews>
  <sheetFormatPr defaultColWidth="9" defaultRowHeight="35.1" customHeight="1"/>
  <cols>
    <col min="1" max="1" width="3.88671875" style="14" customWidth="1"/>
    <col min="2" max="2" width="10.21875" style="12" customWidth="1"/>
    <col min="3" max="3" width="22.109375" style="50" customWidth="1"/>
    <col min="4" max="4" width="27.88671875" style="14" customWidth="1"/>
    <col min="5" max="5" width="11.21875" style="15" customWidth="1"/>
    <col min="6" max="6" width="5" style="12" customWidth="1"/>
    <col min="7" max="7" width="16" style="16" customWidth="1"/>
    <col min="8" max="8" width="18.6640625" style="53" customWidth="1"/>
    <col min="9" max="9" width="11.21875" style="14" customWidth="1"/>
    <col min="10" max="10" width="11.21875" style="82" customWidth="1"/>
    <col min="11" max="11" width="12" style="25" customWidth="1"/>
    <col min="12" max="13" width="10.77734375" style="25" customWidth="1"/>
    <col min="14" max="14" width="16.21875" style="14" customWidth="1"/>
    <col min="15" max="15" width="4.21875" style="14" customWidth="1"/>
    <col min="16" max="16" width="4.88671875" style="14" customWidth="1"/>
    <col min="17" max="17" width="3.33203125" style="14" customWidth="1"/>
    <col min="18" max="18" width="11.88671875" style="14" customWidth="1"/>
    <col min="19" max="19" width="4" style="14" customWidth="1"/>
    <col min="20" max="20" width="15.33203125" style="14" customWidth="1"/>
    <col min="21" max="21" width="10.21875" style="14" customWidth="1"/>
    <col min="22" max="16384" width="9" style="14"/>
  </cols>
  <sheetData>
    <row r="1" spans="2:26" ht="35.1" customHeight="1">
      <c r="B1" s="2" t="s">
        <v>12</v>
      </c>
      <c r="C1" s="43" t="s">
        <v>13</v>
      </c>
      <c r="D1" s="2" t="s">
        <v>14</v>
      </c>
      <c r="E1" s="4" t="s">
        <v>8</v>
      </c>
      <c r="F1" s="2" t="s">
        <v>15</v>
      </c>
      <c r="G1" s="5" t="s">
        <v>16</v>
      </c>
      <c r="H1" s="52" t="s">
        <v>17</v>
      </c>
      <c r="I1" s="207" t="s">
        <v>18</v>
      </c>
      <c r="J1" s="208"/>
      <c r="K1" s="18"/>
      <c r="L1" s="19"/>
      <c r="M1" s="18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2:26" s="13" customFormat="1" ht="34.5" customHeight="1">
      <c r="B2" s="66" t="str">
        <f>表紙･種目別内訳!B16</f>
        <v>Ａ</v>
      </c>
      <c r="C2" s="70" t="str">
        <f>表紙･種目別内訳!C16</f>
        <v>修繕工事</v>
      </c>
      <c r="D2" s="8"/>
      <c r="E2" s="1"/>
      <c r="F2" s="9"/>
      <c r="G2" s="65" t="s">
        <v>30</v>
      </c>
      <c r="H2" s="10"/>
      <c r="I2" s="75"/>
      <c r="J2" s="81"/>
      <c r="K2" s="21"/>
      <c r="L2" s="22"/>
      <c r="M2" s="21"/>
    </row>
    <row r="3" spans="2:26" s="13" customFormat="1" ht="34.5" customHeight="1">
      <c r="B3" s="7" t="s">
        <v>34</v>
      </c>
      <c r="C3" s="11" t="s">
        <v>195</v>
      </c>
      <c r="D3" s="61"/>
      <c r="E3" s="1">
        <v>1</v>
      </c>
      <c r="F3" s="9" t="s">
        <v>22</v>
      </c>
      <c r="G3" s="65"/>
      <c r="H3" s="10">
        <f>'細目別内訳　Ａ-Ⅰ'!H14</f>
        <v>0</v>
      </c>
      <c r="I3" s="67"/>
      <c r="J3" s="81"/>
      <c r="K3" s="71"/>
      <c r="L3" s="71"/>
      <c r="M3" s="21"/>
      <c r="T3" s="23"/>
    </row>
    <row r="4" spans="2:26" s="13" customFormat="1" ht="34.5" customHeight="1">
      <c r="B4" s="7" t="s">
        <v>35</v>
      </c>
      <c r="C4" s="11" t="s">
        <v>196</v>
      </c>
      <c r="D4" s="61"/>
      <c r="E4" s="1">
        <v>1</v>
      </c>
      <c r="F4" s="9" t="s">
        <v>22</v>
      </c>
      <c r="G4" s="65"/>
      <c r="H4" s="10">
        <f>'細目別内訳　Ａ-Ⅱ'!H14</f>
        <v>0</v>
      </c>
      <c r="I4" s="67"/>
      <c r="J4" s="81"/>
      <c r="K4" s="21"/>
      <c r="L4" s="24"/>
      <c r="M4" s="21"/>
    </row>
    <row r="5" spans="2:26" s="13" customFormat="1" ht="34.5" customHeight="1">
      <c r="B5" s="7"/>
      <c r="C5" s="11"/>
      <c r="D5" s="8"/>
      <c r="E5" s="1"/>
      <c r="F5" s="9"/>
      <c r="G5" s="65"/>
      <c r="H5" s="10"/>
      <c r="I5" s="76"/>
      <c r="J5" s="81"/>
      <c r="K5" s="21"/>
      <c r="L5" s="58"/>
      <c r="M5" s="21"/>
    </row>
    <row r="6" spans="2:26" s="13" customFormat="1" ht="34.5" customHeight="1">
      <c r="B6" s="7"/>
      <c r="C6" s="11"/>
      <c r="D6" s="51"/>
      <c r="E6" s="1"/>
      <c r="F6" s="9"/>
      <c r="G6" s="65"/>
      <c r="H6" s="10"/>
      <c r="I6" s="76"/>
      <c r="J6" s="81"/>
      <c r="K6" s="21"/>
      <c r="L6" s="58"/>
      <c r="M6" s="21"/>
    </row>
    <row r="7" spans="2:26" s="13" customFormat="1" ht="34.5" customHeight="1">
      <c r="B7" s="7"/>
      <c r="C7" s="11"/>
      <c r="D7" s="51"/>
      <c r="E7" s="1"/>
      <c r="F7" s="9"/>
      <c r="G7" s="65"/>
      <c r="H7" s="10"/>
      <c r="I7" s="76"/>
      <c r="J7" s="81"/>
      <c r="K7" s="60"/>
      <c r="L7" s="22"/>
      <c r="M7" s="21"/>
    </row>
    <row r="8" spans="2:26" s="13" customFormat="1" ht="34.5" customHeight="1">
      <c r="B8" s="7"/>
      <c r="C8" s="11"/>
      <c r="D8" s="51"/>
      <c r="E8" s="1"/>
      <c r="F8" s="9"/>
      <c r="G8" s="65"/>
      <c r="H8" s="10"/>
      <c r="I8" s="76"/>
      <c r="J8" s="81"/>
      <c r="K8" s="14"/>
      <c r="L8" s="23"/>
      <c r="M8" s="12"/>
      <c r="N8" s="54"/>
    </row>
    <row r="9" spans="2:26" s="13" customFormat="1" ht="34.5" customHeight="1">
      <c r="B9" s="7"/>
      <c r="C9" s="11"/>
      <c r="D9" s="51"/>
      <c r="E9" s="1"/>
      <c r="F9" s="9"/>
      <c r="G9" s="65"/>
      <c r="H9" s="10"/>
      <c r="I9" s="76"/>
      <c r="J9" s="81"/>
      <c r="K9" s="14"/>
      <c r="L9" s="16"/>
      <c r="M9" s="12"/>
      <c r="N9" s="54"/>
    </row>
    <row r="10" spans="2:26" s="13" customFormat="1" ht="34.5" customHeight="1">
      <c r="B10" s="7"/>
      <c r="C10" s="11"/>
      <c r="D10" s="51"/>
      <c r="E10" s="1"/>
      <c r="F10" s="9"/>
      <c r="G10" s="65"/>
      <c r="H10" s="10"/>
      <c r="I10" s="76"/>
      <c r="J10" s="81"/>
      <c r="K10" s="14"/>
      <c r="L10" s="16"/>
      <c r="M10" s="12"/>
      <c r="N10" s="54"/>
    </row>
    <row r="11" spans="2:26" s="13" customFormat="1" ht="34.5" customHeight="1">
      <c r="B11" s="7"/>
      <c r="C11" s="11"/>
      <c r="D11" s="51"/>
      <c r="E11" s="1"/>
      <c r="F11" s="9"/>
      <c r="G11" s="65"/>
      <c r="H11" s="10"/>
      <c r="I11" s="76"/>
      <c r="J11" s="81"/>
      <c r="K11" s="12"/>
      <c r="L11" s="14"/>
      <c r="M11" s="14"/>
      <c r="N11" s="54"/>
    </row>
    <row r="12" spans="2:26" s="13" customFormat="1" ht="34.5" customHeight="1">
      <c r="B12" s="7"/>
      <c r="C12" s="11"/>
      <c r="D12" s="51"/>
      <c r="E12" s="1"/>
      <c r="F12" s="9"/>
      <c r="G12" s="65"/>
      <c r="H12" s="10" t="str">
        <f>IF(F12="","",INT(E12*G12))</f>
        <v/>
      </c>
      <c r="I12" s="76"/>
      <c r="J12" s="81"/>
      <c r="K12" s="12"/>
      <c r="L12" s="72"/>
      <c r="M12" s="72"/>
      <c r="N12" s="55"/>
    </row>
    <row r="13" spans="2:26" s="13" customFormat="1" ht="34.5" customHeight="1">
      <c r="B13" s="7"/>
      <c r="C13" s="11"/>
      <c r="D13" s="8"/>
      <c r="E13" s="1"/>
      <c r="F13" s="9"/>
      <c r="G13" s="65"/>
      <c r="H13" s="10" t="str">
        <f>IF(F13="","",INT(E13*G13))</f>
        <v/>
      </c>
      <c r="I13" s="67"/>
      <c r="J13" s="81"/>
      <c r="K13" s="21"/>
      <c r="L13" s="22"/>
      <c r="M13" s="21"/>
    </row>
    <row r="14" spans="2:26" s="13" customFormat="1" ht="34.5" customHeight="1">
      <c r="B14" s="7"/>
      <c r="C14" s="11" t="s">
        <v>24</v>
      </c>
      <c r="D14" s="8"/>
      <c r="E14" s="1"/>
      <c r="F14" s="9"/>
      <c r="G14" s="65"/>
      <c r="H14" s="10">
        <f>SUM(H2:H13)</f>
        <v>0</v>
      </c>
      <c r="I14" s="67"/>
      <c r="J14" s="81"/>
      <c r="K14" s="21"/>
      <c r="L14" s="22"/>
      <c r="M14" s="21"/>
    </row>
  </sheetData>
  <mergeCells count="1">
    <mergeCell ref="I1:J1"/>
  </mergeCells>
  <phoneticPr fontId="3"/>
  <printOptions horizontalCentered="1" verticalCentered="1"/>
  <pageMargins left="0.6692913385826772" right="0.59055118110236227" top="0.94488188976377963" bottom="0.6692913385826772" header="0.86614173228346458" footer="0.59055118110236227"/>
  <pageSetup paperSize="9" scale="98" orientation="landscape" horizontalDpi="1200" verticalDpi="1200" r:id="rId1"/>
  <headerFooter alignWithMargins="0">
    <oddHeader>&amp;L&amp;"ＭＳ 明朝,標準"（工事内訳書）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Z66"/>
  <sheetViews>
    <sheetView showZeros="0" view="pageBreakPreview" zoomScaleNormal="85" zoomScaleSheetLayoutView="100" workbookViewId="0">
      <selection activeCell="E5" sqref="E5"/>
    </sheetView>
  </sheetViews>
  <sheetFormatPr defaultColWidth="9" defaultRowHeight="35.1" customHeight="1"/>
  <cols>
    <col min="1" max="1" width="3.88671875" style="14" customWidth="1"/>
    <col min="2" max="2" width="10.21875" style="12" customWidth="1"/>
    <col min="3" max="3" width="22.109375" style="50" customWidth="1"/>
    <col min="4" max="4" width="27.88671875" style="14" customWidth="1"/>
    <col min="5" max="5" width="11.21875" style="14" customWidth="1"/>
    <col min="6" max="6" width="5" style="12" customWidth="1"/>
    <col min="7" max="7" width="16" style="74" customWidth="1"/>
    <col min="8" max="8" width="18.6640625" style="74" customWidth="1"/>
    <col min="9" max="9" width="11.21875" style="14" customWidth="1"/>
    <col min="10" max="10" width="11.21875" style="79" customWidth="1"/>
    <col min="11" max="11" width="12" style="14" customWidth="1"/>
    <col min="12" max="13" width="10.77734375" style="14" customWidth="1"/>
    <col min="14" max="14" width="16.21875" style="14" customWidth="1"/>
    <col min="15" max="15" width="4.21875" style="14" customWidth="1"/>
    <col min="16" max="16" width="4.88671875" style="14" customWidth="1"/>
    <col min="17" max="17" width="3.33203125" style="14" customWidth="1"/>
    <col min="18" max="18" width="11.88671875" style="14" customWidth="1"/>
    <col min="19" max="19" width="4" style="14" customWidth="1"/>
    <col min="20" max="20" width="15.33203125" style="14" customWidth="1"/>
    <col min="21" max="21" width="10.21875" style="14" customWidth="1"/>
    <col min="22" max="16384" width="9" style="14"/>
  </cols>
  <sheetData>
    <row r="1" spans="2:26" ht="35.1" customHeight="1">
      <c r="B1" s="2" t="s">
        <v>12</v>
      </c>
      <c r="C1" s="43" t="s">
        <v>13</v>
      </c>
      <c r="D1" s="2" t="s">
        <v>14</v>
      </c>
      <c r="E1" s="2" t="s">
        <v>8</v>
      </c>
      <c r="F1" s="2" t="s">
        <v>15</v>
      </c>
      <c r="G1" s="73" t="s">
        <v>16</v>
      </c>
      <c r="H1" s="73" t="s">
        <v>17</v>
      </c>
      <c r="I1" s="207" t="s">
        <v>18</v>
      </c>
      <c r="J1" s="208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2:26" s="13" customFormat="1" ht="34.5" customHeight="1">
      <c r="B2" s="66" t="str">
        <f>'科目別内訳　A'!B3</f>
        <v>Ⅰ</v>
      </c>
      <c r="C2" s="11" t="str">
        <f>'科目別内訳　A'!C3</f>
        <v>改修部分</v>
      </c>
      <c r="D2" s="8"/>
      <c r="E2" s="77"/>
      <c r="F2" s="9"/>
      <c r="G2" s="69"/>
      <c r="H2" s="69">
        <f t="shared" ref="H2:H65" si="0">ROUNDDOWN(E2*G2,0)</f>
        <v>0</v>
      </c>
      <c r="I2" s="75"/>
      <c r="J2" s="80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2:26" s="13" customFormat="1" ht="34.5" customHeight="1">
      <c r="B3" s="7">
        <v>1</v>
      </c>
      <c r="C3" s="11" t="s">
        <v>55</v>
      </c>
      <c r="D3" s="67"/>
      <c r="E3" s="77">
        <v>1</v>
      </c>
      <c r="F3" s="9" t="s">
        <v>22</v>
      </c>
      <c r="G3" s="69"/>
      <c r="H3" s="69">
        <f>H27</f>
        <v>0</v>
      </c>
      <c r="I3" s="67"/>
      <c r="J3" s="78"/>
      <c r="K3" s="14"/>
      <c r="L3" s="14"/>
      <c r="M3" s="14"/>
      <c r="N3" s="14"/>
      <c r="O3" s="14"/>
      <c r="P3" s="14"/>
      <c r="Q3" s="14"/>
      <c r="R3" s="14"/>
      <c r="S3" s="14"/>
      <c r="T3" s="68"/>
    </row>
    <row r="4" spans="2:26" s="13" customFormat="1" ht="34.5" customHeight="1">
      <c r="B4" s="7">
        <v>2</v>
      </c>
      <c r="C4" s="11" t="s">
        <v>61</v>
      </c>
      <c r="D4" s="67"/>
      <c r="E4" s="77">
        <v>1</v>
      </c>
      <c r="F4" s="9" t="s">
        <v>22</v>
      </c>
      <c r="G4" s="69"/>
      <c r="H4" s="69">
        <f>H40</f>
        <v>0</v>
      </c>
      <c r="I4" s="67"/>
      <c r="J4" s="78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2:26" s="13" customFormat="1" ht="34.5" customHeight="1">
      <c r="B5" s="7">
        <v>3</v>
      </c>
      <c r="C5" s="11" t="s">
        <v>175</v>
      </c>
      <c r="D5" s="8"/>
      <c r="E5" s="77">
        <v>1</v>
      </c>
      <c r="F5" s="9" t="s">
        <v>22</v>
      </c>
      <c r="G5" s="69"/>
      <c r="H5" s="69">
        <f>H53</f>
        <v>0</v>
      </c>
      <c r="I5" s="67"/>
      <c r="J5" s="78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2:26" s="13" customFormat="1" ht="34.5" customHeight="1">
      <c r="B6" s="7">
        <v>4</v>
      </c>
      <c r="C6" s="11" t="s">
        <v>54</v>
      </c>
      <c r="D6" s="8"/>
      <c r="E6" s="77">
        <v>1</v>
      </c>
      <c r="F6" s="9" t="s">
        <v>22</v>
      </c>
      <c r="G6" s="69"/>
      <c r="H6" s="69">
        <f>H66</f>
        <v>0</v>
      </c>
      <c r="I6" s="209"/>
      <c r="J6" s="210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2:26" s="13" customFormat="1" ht="34.5" customHeight="1">
      <c r="B7" s="7"/>
      <c r="C7" s="11"/>
      <c r="D7" s="67"/>
      <c r="E7" s="77"/>
      <c r="F7" s="9"/>
      <c r="G7" s="69"/>
      <c r="H7" s="69"/>
      <c r="I7" s="67"/>
      <c r="J7" s="78"/>
      <c r="K7" s="14"/>
      <c r="L7" s="14"/>
      <c r="M7" s="14"/>
      <c r="N7" s="14"/>
      <c r="O7" s="14"/>
      <c r="P7" s="14"/>
      <c r="Q7" s="14"/>
      <c r="R7" s="14"/>
      <c r="S7" s="14"/>
      <c r="T7" s="68"/>
    </row>
    <row r="8" spans="2:26" s="13" customFormat="1" ht="34.5" customHeight="1">
      <c r="B8" s="7"/>
      <c r="C8" s="11"/>
      <c r="D8" s="67"/>
      <c r="E8" s="77"/>
      <c r="F8" s="9"/>
      <c r="G8" s="69"/>
      <c r="H8" s="69"/>
      <c r="I8" s="67"/>
      <c r="J8" s="78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2:26" s="13" customFormat="1" ht="34.5" customHeight="1">
      <c r="B9" s="7"/>
      <c r="C9" s="11"/>
      <c r="D9" s="8"/>
      <c r="E9" s="77"/>
      <c r="F9" s="9"/>
      <c r="G9" s="69"/>
      <c r="H9" s="69"/>
      <c r="I9" s="67"/>
      <c r="J9" s="78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2:26" s="13" customFormat="1" ht="34.5" customHeight="1">
      <c r="B10" s="7"/>
      <c r="C10" s="11"/>
      <c r="D10" s="8"/>
      <c r="E10" s="77"/>
      <c r="F10" s="9"/>
      <c r="G10" s="69"/>
      <c r="H10" s="69"/>
      <c r="I10" s="209"/>
      <c r="J10" s="210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2:26" s="13" customFormat="1" ht="34.5" customHeight="1">
      <c r="B11" s="7"/>
      <c r="C11" s="11"/>
      <c r="D11" s="67"/>
      <c r="E11" s="77"/>
      <c r="F11" s="9"/>
      <c r="G11" s="69"/>
      <c r="H11" s="69"/>
      <c r="I11" s="67"/>
      <c r="J11" s="78"/>
      <c r="K11" s="14"/>
      <c r="L11" s="14"/>
      <c r="M11" s="14"/>
      <c r="N11" s="14"/>
      <c r="O11" s="14"/>
      <c r="P11" s="14"/>
      <c r="Q11" s="14"/>
      <c r="R11" s="14"/>
      <c r="S11" s="14"/>
      <c r="T11" s="68"/>
    </row>
    <row r="12" spans="2:26" s="13" customFormat="1" ht="34.5" customHeight="1">
      <c r="B12" s="7"/>
      <c r="C12" s="11"/>
      <c r="D12" s="67"/>
      <c r="E12" s="77"/>
      <c r="F12" s="9"/>
      <c r="G12" s="69"/>
      <c r="H12" s="69">
        <f t="shared" si="0"/>
        <v>0</v>
      </c>
      <c r="I12" s="67"/>
      <c r="J12" s="78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2:26" s="13" customFormat="1" ht="34.5" customHeight="1">
      <c r="B13" s="7"/>
      <c r="C13" s="11"/>
      <c r="D13" s="8"/>
      <c r="E13" s="77"/>
      <c r="F13" s="9"/>
      <c r="G13" s="69"/>
      <c r="H13" s="69">
        <f t="shared" si="0"/>
        <v>0</v>
      </c>
      <c r="I13" s="67"/>
      <c r="J13" s="78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2:26" s="13" customFormat="1" ht="34.5" customHeight="1">
      <c r="B14" s="7"/>
      <c r="C14" s="66" t="s">
        <v>46</v>
      </c>
      <c r="D14" s="8"/>
      <c r="E14" s="77"/>
      <c r="F14" s="9"/>
      <c r="G14" s="69"/>
      <c r="H14" s="69">
        <f>SUM(H2:H13)</f>
        <v>0</v>
      </c>
      <c r="I14" s="209"/>
      <c r="J14" s="210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2:26" s="13" customFormat="1" ht="34.5" customHeight="1">
      <c r="B15" s="7">
        <f t="shared" ref="B15:C15" si="1">B3</f>
        <v>1</v>
      </c>
      <c r="C15" s="11" t="str">
        <f t="shared" si="1"/>
        <v>直接仮設</v>
      </c>
      <c r="D15" s="67"/>
      <c r="E15" s="77"/>
      <c r="F15" s="9"/>
      <c r="G15" s="69"/>
      <c r="H15" s="69">
        <f t="shared" si="0"/>
        <v>0</v>
      </c>
      <c r="I15" s="67"/>
      <c r="J15" s="78"/>
      <c r="K15" s="14"/>
      <c r="L15" s="14"/>
      <c r="M15" s="14"/>
      <c r="N15" s="14"/>
      <c r="O15" s="14"/>
      <c r="P15" s="14"/>
      <c r="Q15" s="14"/>
      <c r="R15" s="14"/>
      <c r="S15" s="14"/>
      <c r="T15" s="68"/>
    </row>
    <row r="16" spans="2:26" s="13" customFormat="1" ht="34.5" customHeight="1">
      <c r="B16" s="7"/>
      <c r="C16" s="11" t="s">
        <v>62</v>
      </c>
      <c r="D16" s="67"/>
      <c r="E16" s="77">
        <v>128</v>
      </c>
      <c r="F16" s="9" t="s">
        <v>47</v>
      </c>
      <c r="G16" s="69"/>
      <c r="H16" s="69">
        <f t="shared" si="0"/>
        <v>0</v>
      </c>
      <c r="I16" s="67"/>
      <c r="J16" s="78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2:20" s="13" customFormat="1" ht="34.5" customHeight="1">
      <c r="B17" s="7"/>
      <c r="C17" s="11" t="s">
        <v>64</v>
      </c>
      <c r="D17" s="8" t="s">
        <v>63</v>
      </c>
      <c r="E17" s="117">
        <v>67.2</v>
      </c>
      <c r="F17" s="9" t="s">
        <v>69</v>
      </c>
      <c r="G17" s="69"/>
      <c r="H17" s="69">
        <f t="shared" ref="H17:H23" si="2">ROUNDDOWN(E17*G17,0)</f>
        <v>0</v>
      </c>
      <c r="I17" s="113"/>
      <c r="J17" s="78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2:20" s="13" customFormat="1" ht="34.5" customHeight="1">
      <c r="B18" s="7"/>
      <c r="C18" s="11" t="s">
        <v>64</v>
      </c>
      <c r="D18" s="8" t="s">
        <v>65</v>
      </c>
      <c r="E18" s="112">
        <v>204</v>
      </c>
      <c r="F18" s="9" t="s">
        <v>69</v>
      </c>
      <c r="G18" s="69"/>
      <c r="H18" s="69">
        <f t="shared" si="2"/>
        <v>0</v>
      </c>
      <c r="I18" s="113"/>
      <c r="J18" s="78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2:20" s="13" customFormat="1" ht="34.5" customHeight="1">
      <c r="B19" s="120"/>
      <c r="C19" s="121" t="s">
        <v>53</v>
      </c>
      <c r="D19" s="122" t="s">
        <v>184</v>
      </c>
      <c r="E19" s="123">
        <v>1</v>
      </c>
      <c r="F19" s="124" t="s">
        <v>22</v>
      </c>
      <c r="G19" s="125"/>
      <c r="H19" s="125">
        <f t="shared" si="2"/>
        <v>0</v>
      </c>
      <c r="I19" s="126"/>
      <c r="J19" s="78"/>
      <c r="K19" s="14"/>
      <c r="L19" s="14"/>
      <c r="M19" s="14"/>
      <c r="N19" s="14"/>
      <c r="O19" s="14"/>
      <c r="P19" s="14"/>
      <c r="Q19" s="14"/>
      <c r="R19" s="14"/>
      <c r="S19" s="14"/>
      <c r="T19" s="68"/>
    </row>
    <row r="20" spans="2:20" s="13" customFormat="1" ht="34.5" customHeight="1">
      <c r="B20" s="120"/>
      <c r="C20" s="121" t="s">
        <v>53</v>
      </c>
      <c r="D20" s="122" t="s">
        <v>183</v>
      </c>
      <c r="E20" s="127">
        <v>86</v>
      </c>
      <c r="F20" s="124" t="s">
        <v>47</v>
      </c>
      <c r="G20" s="125"/>
      <c r="H20" s="125">
        <f t="shared" si="2"/>
        <v>0</v>
      </c>
      <c r="I20" s="122"/>
      <c r="J20" s="78"/>
      <c r="K20" s="14"/>
      <c r="L20" s="14"/>
      <c r="M20" s="14"/>
      <c r="N20" s="14"/>
      <c r="O20" s="14"/>
      <c r="P20" s="14"/>
      <c r="Q20" s="14"/>
      <c r="R20" s="14"/>
      <c r="S20" s="14"/>
      <c r="T20" s="68"/>
    </row>
    <row r="21" spans="2:20" s="13" customFormat="1" ht="34.5" customHeight="1">
      <c r="B21" s="120"/>
      <c r="C21" s="121" t="s">
        <v>66</v>
      </c>
      <c r="D21" s="122" t="s">
        <v>67</v>
      </c>
      <c r="E21" s="127">
        <v>358</v>
      </c>
      <c r="F21" s="124" t="s">
        <v>70</v>
      </c>
      <c r="G21" s="125"/>
      <c r="H21" s="125">
        <f t="shared" si="2"/>
        <v>0</v>
      </c>
      <c r="I21" s="126"/>
      <c r="J21" s="78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2:20" s="13" customFormat="1" ht="34.5" customHeight="1">
      <c r="B22" s="7"/>
      <c r="C22" s="11" t="s">
        <v>66</v>
      </c>
      <c r="D22" s="8" t="s">
        <v>68</v>
      </c>
      <c r="E22" s="112">
        <v>1191</v>
      </c>
      <c r="F22" s="9" t="s">
        <v>70</v>
      </c>
      <c r="G22" s="69"/>
      <c r="H22" s="69">
        <f t="shared" si="2"/>
        <v>0</v>
      </c>
      <c r="I22" s="113"/>
      <c r="J22" s="78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2:20" s="13" customFormat="1" ht="34.5" customHeight="1">
      <c r="B23" s="7"/>
      <c r="C23" s="11"/>
      <c r="D23" s="8"/>
      <c r="E23" s="112"/>
      <c r="F23" s="9"/>
      <c r="G23" s="69"/>
      <c r="H23" s="69">
        <f t="shared" si="2"/>
        <v>0</v>
      </c>
      <c r="I23" s="209"/>
      <c r="J23" s="210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2:20" s="13" customFormat="1" ht="34.5" customHeight="1">
      <c r="B24" s="7"/>
      <c r="C24" s="11"/>
      <c r="D24" s="8"/>
      <c r="E24" s="77"/>
      <c r="F24" s="9"/>
      <c r="G24" s="69"/>
      <c r="H24" s="69">
        <f t="shared" si="0"/>
        <v>0</v>
      </c>
      <c r="I24" s="209"/>
      <c r="J24" s="210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2:20" s="13" customFormat="1" ht="34.5" customHeight="1">
      <c r="B25" s="7"/>
      <c r="C25" s="11"/>
      <c r="D25" s="8"/>
      <c r="E25" s="77"/>
      <c r="F25" s="9"/>
      <c r="G25" s="69"/>
      <c r="H25" s="69">
        <f t="shared" si="0"/>
        <v>0</v>
      </c>
      <c r="I25" s="67"/>
      <c r="J25" s="78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2:20" s="13" customFormat="1" ht="34.5" customHeight="1">
      <c r="B26" s="7"/>
      <c r="C26" s="11"/>
      <c r="D26" s="8"/>
      <c r="E26" s="77"/>
      <c r="F26" s="9"/>
      <c r="G26" s="69"/>
      <c r="H26" s="69">
        <f t="shared" si="0"/>
        <v>0</v>
      </c>
      <c r="I26" s="209"/>
      <c r="J26" s="210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2:20" s="13" customFormat="1" ht="34.5" customHeight="1">
      <c r="B27" s="7"/>
      <c r="C27" s="66" t="s">
        <v>50</v>
      </c>
      <c r="D27" s="67"/>
      <c r="E27" s="77"/>
      <c r="F27" s="9"/>
      <c r="G27" s="69"/>
      <c r="H27" s="69">
        <f>SUM(H15:H26)</f>
        <v>0</v>
      </c>
      <c r="I27" s="67"/>
      <c r="J27" s="78"/>
      <c r="K27" s="14"/>
      <c r="L27" s="14"/>
      <c r="M27" s="14"/>
      <c r="N27" s="14"/>
      <c r="O27" s="14"/>
      <c r="P27" s="14"/>
      <c r="Q27" s="14"/>
      <c r="R27" s="14"/>
      <c r="S27" s="14"/>
      <c r="T27" s="68"/>
    </row>
    <row r="28" spans="2:20" s="13" customFormat="1" ht="34.5" customHeight="1">
      <c r="B28" s="7">
        <f>B4</f>
        <v>2</v>
      </c>
      <c r="C28" s="11" t="str">
        <f>C4</f>
        <v>土工</v>
      </c>
      <c r="D28" s="67"/>
      <c r="E28" s="77"/>
      <c r="F28" s="9"/>
      <c r="G28" s="69"/>
      <c r="H28" s="69">
        <f t="shared" si="0"/>
        <v>0</v>
      </c>
      <c r="I28" s="67"/>
      <c r="J28" s="78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2:20" s="13" customFormat="1" ht="34.5" customHeight="1">
      <c r="B29" s="7"/>
      <c r="C29" s="11" t="s">
        <v>71</v>
      </c>
      <c r="D29" s="8" t="s">
        <v>76</v>
      </c>
      <c r="E29" s="77">
        <v>42.6</v>
      </c>
      <c r="F29" s="9" t="s">
        <v>81</v>
      </c>
      <c r="G29" s="69"/>
      <c r="H29" s="69">
        <f t="shared" si="0"/>
        <v>0</v>
      </c>
      <c r="I29" s="67"/>
      <c r="J29" s="78"/>
      <c r="K29" s="14"/>
      <c r="L29" s="14"/>
      <c r="M29" s="14"/>
      <c r="N29" s="14"/>
      <c r="O29" s="14"/>
      <c r="P29" s="14"/>
      <c r="Q29" s="14"/>
      <c r="R29" s="14"/>
      <c r="S29" s="14"/>
      <c r="T29" s="14"/>
    </row>
    <row r="30" spans="2:20" s="13" customFormat="1" ht="34.5" customHeight="1">
      <c r="B30" s="7"/>
      <c r="C30" s="11" t="s">
        <v>72</v>
      </c>
      <c r="D30" s="8" t="s">
        <v>185</v>
      </c>
      <c r="E30" s="77">
        <v>37.200000000000003</v>
      </c>
      <c r="F30" s="9" t="s">
        <v>81</v>
      </c>
      <c r="G30" s="69"/>
      <c r="H30" s="69">
        <f t="shared" si="0"/>
        <v>0</v>
      </c>
      <c r="I30" s="67"/>
      <c r="J30" s="78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2:20" s="13" customFormat="1" ht="34.5" customHeight="1">
      <c r="B31" s="7"/>
      <c r="C31" s="11" t="s">
        <v>72</v>
      </c>
      <c r="D31" s="67" t="s">
        <v>186</v>
      </c>
      <c r="E31" s="77">
        <v>7.1</v>
      </c>
      <c r="F31" s="9" t="s">
        <v>81</v>
      </c>
      <c r="G31" s="69"/>
      <c r="H31" s="69">
        <f t="shared" si="0"/>
        <v>0</v>
      </c>
      <c r="I31" s="67"/>
      <c r="J31" s="78"/>
      <c r="K31" s="14"/>
      <c r="L31" s="14"/>
      <c r="M31" s="14"/>
      <c r="N31" s="14"/>
      <c r="O31" s="14"/>
      <c r="P31" s="14"/>
      <c r="Q31" s="14"/>
      <c r="R31" s="14"/>
      <c r="S31" s="14"/>
      <c r="T31" s="68"/>
    </row>
    <row r="32" spans="2:20" s="13" customFormat="1" ht="34.5" customHeight="1">
      <c r="B32" s="7"/>
      <c r="C32" s="11" t="s">
        <v>73</v>
      </c>
      <c r="D32" s="67" t="s">
        <v>77</v>
      </c>
      <c r="E32" s="77">
        <v>37.200000000000003</v>
      </c>
      <c r="F32" s="9" t="s">
        <v>81</v>
      </c>
      <c r="G32" s="69"/>
      <c r="H32" s="69">
        <f t="shared" si="0"/>
        <v>0</v>
      </c>
      <c r="I32" s="113"/>
      <c r="J32" s="78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2:20" s="13" customFormat="1" ht="34.5" customHeight="1">
      <c r="B33" s="7"/>
      <c r="C33" s="11" t="s">
        <v>74</v>
      </c>
      <c r="D33" s="8" t="s">
        <v>78</v>
      </c>
      <c r="E33" s="77">
        <v>35.5</v>
      </c>
      <c r="F33" s="9" t="s">
        <v>81</v>
      </c>
      <c r="G33" s="69"/>
      <c r="H33" s="69">
        <f t="shared" si="0"/>
        <v>0</v>
      </c>
      <c r="I33" s="67"/>
      <c r="J33" s="78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2:20" s="13" customFormat="1" ht="34.5" customHeight="1">
      <c r="B34" s="7"/>
      <c r="C34" s="11" t="s">
        <v>75</v>
      </c>
      <c r="D34" s="115" t="s">
        <v>79</v>
      </c>
      <c r="E34" s="77">
        <v>152</v>
      </c>
      <c r="F34" s="9" t="s">
        <v>81</v>
      </c>
      <c r="G34" s="69"/>
      <c r="H34" s="69">
        <f t="shared" si="0"/>
        <v>0</v>
      </c>
      <c r="I34" s="67"/>
      <c r="J34" s="78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2:20" s="13" customFormat="1" ht="34.5" customHeight="1">
      <c r="B35" s="7"/>
      <c r="C35" s="11" t="s">
        <v>75</v>
      </c>
      <c r="D35" s="67" t="s">
        <v>80</v>
      </c>
      <c r="E35" s="77">
        <v>272</v>
      </c>
      <c r="F35" s="9" t="s">
        <v>81</v>
      </c>
      <c r="G35" s="69"/>
      <c r="H35" s="69">
        <f t="shared" si="0"/>
        <v>0</v>
      </c>
      <c r="I35" s="67"/>
      <c r="J35" s="78"/>
      <c r="K35" s="14"/>
      <c r="L35" s="14"/>
      <c r="M35" s="14"/>
      <c r="N35" s="14"/>
      <c r="O35" s="14"/>
      <c r="P35" s="14"/>
      <c r="Q35" s="14"/>
      <c r="R35" s="14"/>
      <c r="S35" s="14"/>
      <c r="T35" s="68"/>
    </row>
    <row r="36" spans="2:20" s="13" customFormat="1" ht="34.5" customHeight="1">
      <c r="B36" s="7"/>
      <c r="C36" s="11" t="s">
        <v>187</v>
      </c>
      <c r="D36" s="67" t="s">
        <v>188</v>
      </c>
      <c r="E36" s="77">
        <v>1.2</v>
      </c>
      <c r="F36" s="9" t="s">
        <v>81</v>
      </c>
      <c r="G36" s="69"/>
      <c r="H36" s="69">
        <f t="shared" si="0"/>
        <v>0</v>
      </c>
      <c r="I36" s="67"/>
      <c r="J36" s="78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2:20" s="13" customFormat="1" ht="34.5" customHeight="1">
      <c r="B37" s="7"/>
      <c r="C37" s="11"/>
      <c r="D37" s="8"/>
      <c r="E37" s="77"/>
      <c r="F37" s="9"/>
      <c r="G37" s="69"/>
      <c r="H37" s="69">
        <f t="shared" si="0"/>
        <v>0</v>
      </c>
      <c r="I37" s="67"/>
      <c r="J37" s="78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2:20" s="13" customFormat="1" ht="34.5" customHeight="1">
      <c r="B38" s="7"/>
      <c r="C38" s="11"/>
      <c r="D38" s="8"/>
      <c r="E38" s="77"/>
      <c r="F38" s="9"/>
      <c r="G38" s="69"/>
      <c r="H38" s="69">
        <f t="shared" si="0"/>
        <v>0</v>
      </c>
      <c r="I38" s="209"/>
      <c r="J38" s="210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2:20" s="13" customFormat="1" ht="34.5" customHeight="1">
      <c r="B39" s="7"/>
      <c r="C39" s="11"/>
      <c r="D39" s="67"/>
      <c r="E39" s="77"/>
      <c r="F39" s="9"/>
      <c r="G39" s="69"/>
      <c r="H39" s="69">
        <f t="shared" si="0"/>
        <v>0</v>
      </c>
      <c r="I39" s="67"/>
      <c r="J39" s="78"/>
      <c r="K39" s="14"/>
      <c r="L39" s="14"/>
      <c r="M39" s="14"/>
      <c r="N39" s="14"/>
      <c r="O39" s="14"/>
      <c r="P39" s="14"/>
      <c r="Q39" s="14"/>
      <c r="R39" s="14"/>
      <c r="S39" s="14"/>
      <c r="T39" s="68"/>
    </row>
    <row r="40" spans="2:20" s="13" customFormat="1" ht="34.5" customHeight="1">
      <c r="B40" s="7"/>
      <c r="C40" s="66" t="s">
        <v>50</v>
      </c>
      <c r="D40" s="67"/>
      <c r="E40" s="77"/>
      <c r="F40" s="9"/>
      <c r="G40" s="69"/>
      <c r="H40" s="69">
        <f>SUM(H28:H39)</f>
        <v>0</v>
      </c>
      <c r="I40" s="67"/>
      <c r="J40" s="78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2:20" s="13" customFormat="1" ht="34.5" customHeight="1">
      <c r="B41" s="7">
        <f>B5</f>
        <v>3</v>
      </c>
      <c r="C41" s="11" t="str">
        <f>C5</f>
        <v>左官・防水・塗装</v>
      </c>
      <c r="D41" s="8"/>
      <c r="E41" s="77"/>
      <c r="F41" s="9"/>
      <c r="G41" s="69"/>
      <c r="H41" s="69">
        <f t="shared" si="0"/>
        <v>0</v>
      </c>
      <c r="I41" s="67"/>
      <c r="J41" s="78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2:20" s="13" customFormat="1" ht="34.5" customHeight="1">
      <c r="B42" s="7"/>
      <c r="C42" s="11" t="s">
        <v>82</v>
      </c>
      <c r="D42" s="8" t="s">
        <v>85</v>
      </c>
      <c r="E42" s="77">
        <v>91.2</v>
      </c>
      <c r="F42" s="9" t="s">
        <v>69</v>
      </c>
      <c r="G42" s="69"/>
      <c r="H42" s="69">
        <f t="shared" ref="H42:H48" si="3">ROUNDDOWN(E42*G42,0)</f>
        <v>0</v>
      </c>
      <c r="I42" s="67"/>
      <c r="J42" s="78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2:20" s="13" customFormat="1" ht="34.5" customHeight="1">
      <c r="B43" s="7"/>
      <c r="C43" s="11" t="s">
        <v>83</v>
      </c>
      <c r="D43" s="67" t="s">
        <v>84</v>
      </c>
      <c r="E43" s="77">
        <v>1.8</v>
      </c>
      <c r="F43" s="9" t="s">
        <v>69</v>
      </c>
      <c r="G43" s="69"/>
      <c r="H43" s="69">
        <f t="shared" si="3"/>
        <v>0</v>
      </c>
      <c r="I43" s="67"/>
      <c r="J43" s="78"/>
      <c r="K43" s="14"/>
      <c r="L43" s="14"/>
      <c r="M43" s="14"/>
      <c r="N43" s="14"/>
      <c r="O43" s="14"/>
      <c r="P43" s="14"/>
      <c r="Q43" s="14"/>
      <c r="R43" s="14"/>
      <c r="S43" s="14"/>
      <c r="T43" s="68"/>
    </row>
    <row r="44" spans="2:20" s="13" customFormat="1" ht="34.5" customHeight="1">
      <c r="B44" s="7"/>
      <c r="C44" s="11" t="s">
        <v>86</v>
      </c>
      <c r="D44" s="67" t="s">
        <v>87</v>
      </c>
      <c r="E44" s="77">
        <v>1.2</v>
      </c>
      <c r="F44" s="9" t="s">
        <v>69</v>
      </c>
      <c r="G44" s="69"/>
      <c r="H44" s="69">
        <f t="shared" si="3"/>
        <v>0</v>
      </c>
      <c r="I44" s="67"/>
      <c r="J44" s="78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2:20" s="13" customFormat="1" ht="34.5" customHeight="1">
      <c r="B45" s="120"/>
      <c r="C45" s="121" t="s">
        <v>88</v>
      </c>
      <c r="D45" s="128" t="s">
        <v>89</v>
      </c>
      <c r="E45" s="127">
        <v>9.1999999999999993</v>
      </c>
      <c r="F45" s="124" t="s">
        <v>51</v>
      </c>
      <c r="G45" s="125"/>
      <c r="H45" s="125">
        <f t="shared" si="3"/>
        <v>0</v>
      </c>
      <c r="I45" s="122"/>
      <c r="J45" s="78"/>
      <c r="K45" s="14"/>
      <c r="L45" s="14"/>
      <c r="M45" s="14"/>
      <c r="N45" s="14"/>
      <c r="O45" s="14"/>
      <c r="P45" s="14"/>
      <c r="Q45" s="14"/>
      <c r="R45" s="14"/>
      <c r="S45" s="14"/>
      <c r="T45" s="14"/>
    </row>
    <row r="46" spans="2:20" s="13" customFormat="1" ht="34.5" customHeight="1">
      <c r="B46" s="120"/>
      <c r="C46" s="121" t="s">
        <v>177</v>
      </c>
      <c r="D46" s="128" t="s">
        <v>178</v>
      </c>
      <c r="E46" s="127">
        <v>51.6</v>
      </c>
      <c r="F46" s="124" t="s">
        <v>70</v>
      </c>
      <c r="G46" s="125"/>
      <c r="H46" s="125">
        <f t="shared" si="3"/>
        <v>0</v>
      </c>
      <c r="I46" s="122"/>
      <c r="J46" s="78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2:20" s="13" customFormat="1" ht="34.5" customHeight="1">
      <c r="B47" s="120"/>
      <c r="C47" s="121" t="s">
        <v>179</v>
      </c>
      <c r="D47" s="122" t="s">
        <v>180</v>
      </c>
      <c r="E47" s="127">
        <v>51.6</v>
      </c>
      <c r="F47" s="124" t="s">
        <v>70</v>
      </c>
      <c r="G47" s="125"/>
      <c r="H47" s="125">
        <f t="shared" si="3"/>
        <v>0</v>
      </c>
      <c r="I47" s="122"/>
      <c r="J47" s="78"/>
      <c r="K47" s="14"/>
      <c r="L47" s="14"/>
      <c r="M47" s="14"/>
      <c r="N47" s="14"/>
      <c r="O47" s="14"/>
      <c r="P47" s="14"/>
      <c r="Q47" s="14"/>
      <c r="R47" s="14"/>
      <c r="S47" s="14"/>
      <c r="T47" s="68"/>
    </row>
    <row r="48" spans="2:20" s="13" customFormat="1" ht="34.5" customHeight="1">
      <c r="B48" s="120"/>
      <c r="C48" s="121" t="s">
        <v>181</v>
      </c>
      <c r="D48" s="122" t="s">
        <v>182</v>
      </c>
      <c r="E48" s="127">
        <v>86.4</v>
      </c>
      <c r="F48" s="124" t="s">
        <v>70</v>
      </c>
      <c r="G48" s="125"/>
      <c r="H48" s="125">
        <f t="shared" si="3"/>
        <v>0</v>
      </c>
      <c r="I48" s="122"/>
      <c r="J48" s="78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pans="2:20" s="13" customFormat="1" ht="34.5" customHeight="1">
      <c r="B49" s="120"/>
      <c r="C49" s="121"/>
      <c r="D49" s="128"/>
      <c r="E49" s="127"/>
      <c r="F49" s="124"/>
      <c r="G49" s="125"/>
      <c r="H49" s="125">
        <f t="shared" si="0"/>
        <v>0</v>
      </c>
      <c r="I49" s="122"/>
      <c r="J49" s="78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pans="2:20" s="13" customFormat="1" ht="34.5" customHeight="1">
      <c r="B50" s="120"/>
      <c r="C50" s="121"/>
      <c r="D50" s="128"/>
      <c r="E50" s="127"/>
      <c r="F50" s="124"/>
      <c r="G50" s="125"/>
      <c r="H50" s="125">
        <f t="shared" si="0"/>
        <v>0</v>
      </c>
      <c r="I50" s="211"/>
      <c r="J50" s="212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2:20" s="13" customFormat="1" ht="34.5" customHeight="1">
      <c r="B51" s="7"/>
      <c r="C51" s="11"/>
      <c r="D51" s="67"/>
      <c r="E51" s="77"/>
      <c r="F51" s="9"/>
      <c r="G51" s="69"/>
      <c r="H51" s="69">
        <f t="shared" si="0"/>
        <v>0</v>
      </c>
      <c r="I51" s="67"/>
      <c r="J51" s="78"/>
      <c r="K51" s="14"/>
      <c r="L51" s="14"/>
      <c r="M51" s="14"/>
      <c r="N51" s="14"/>
      <c r="O51" s="14"/>
      <c r="P51" s="14"/>
      <c r="Q51" s="14"/>
      <c r="R51" s="14"/>
      <c r="S51" s="14"/>
      <c r="T51" s="68"/>
    </row>
    <row r="52" spans="2:20" s="13" customFormat="1" ht="34.5" customHeight="1">
      <c r="B52" s="7"/>
      <c r="C52" s="11"/>
      <c r="D52" s="67"/>
      <c r="E52" s="77"/>
      <c r="F52" s="9"/>
      <c r="G52" s="69"/>
      <c r="H52" s="69">
        <f t="shared" si="0"/>
        <v>0</v>
      </c>
      <c r="I52" s="67"/>
      <c r="J52" s="78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2:20" s="13" customFormat="1" ht="34.5" customHeight="1">
      <c r="B53" s="7"/>
      <c r="C53" s="66" t="s">
        <v>56</v>
      </c>
      <c r="D53" s="8"/>
      <c r="E53" s="77"/>
      <c r="F53" s="9"/>
      <c r="G53" s="69"/>
      <c r="H53" s="69">
        <f>SUM(H41:H52)</f>
        <v>0</v>
      </c>
      <c r="I53" s="67"/>
      <c r="J53" s="78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2:20" s="13" customFormat="1" ht="34.5" customHeight="1">
      <c r="B54" s="7">
        <f>B6</f>
        <v>4</v>
      </c>
      <c r="C54" s="11" t="str">
        <f>C6</f>
        <v>仕上ユニット</v>
      </c>
      <c r="D54" s="8"/>
      <c r="E54" s="77"/>
      <c r="F54" s="9"/>
      <c r="G54" s="69"/>
      <c r="H54" s="69">
        <f t="shared" si="0"/>
        <v>0</v>
      </c>
      <c r="I54" s="209"/>
      <c r="J54" s="210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2:20" s="13" customFormat="1" ht="34.5" customHeight="1">
      <c r="B55" s="7"/>
      <c r="C55" s="11" t="s">
        <v>90</v>
      </c>
      <c r="D55" s="114" t="s">
        <v>94</v>
      </c>
      <c r="E55" s="77">
        <v>86.2</v>
      </c>
      <c r="F55" s="9" t="s">
        <v>69</v>
      </c>
      <c r="G55" s="69"/>
      <c r="H55" s="69">
        <f t="shared" si="0"/>
        <v>0</v>
      </c>
      <c r="I55" s="113"/>
      <c r="J55" s="78"/>
      <c r="K55" s="14"/>
      <c r="L55" s="14"/>
      <c r="M55" s="14"/>
      <c r="N55" s="14"/>
      <c r="O55" s="14"/>
      <c r="P55" s="14"/>
      <c r="Q55" s="14"/>
      <c r="R55" s="14"/>
      <c r="S55" s="14"/>
      <c r="T55" s="68"/>
    </row>
    <row r="56" spans="2:20" s="13" customFormat="1" ht="34.5" customHeight="1">
      <c r="B56" s="7"/>
      <c r="C56" s="11" t="s">
        <v>91</v>
      </c>
      <c r="D56" s="114" t="s">
        <v>95</v>
      </c>
      <c r="E56" s="77">
        <v>45</v>
      </c>
      <c r="F56" s="9" t="s">
        <v>52</v>
      </c>
      <c r="G56" s="69"/>
      <c r="H56" s="69">
        <f t="shared" si="0"/>
        <v>0</v>
      </c>
      <c r="I56" s="113"/>
      <c r="J56" s="78"/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2:20" s="13" customFormat="1" ht="34.5" customHeight="1">
      <c r="B57" s="7"/>
      <c r="C57" s="11" t="s">
        <v>92</v>
      </c>
      <c r="D57" s="115" t="s">
        <v>96</v>
      </c>
      <c r="E57" s="77">
        <v>39.299999999999997</v>
      </c>
      <c r="F57" s="9" t="s">
        <v>69</v>
      </c>
      <c r="G57" s="69"/>
      <c r="H57" s="69">
        <f t="shared" si="0"/>
        <v>0</v>
      </c>
      <c r="I57" s="113"/>
      <c r="J57" s="78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2:20" s="13" customFormat="1" ht="34.5" customHeight="1">
      <c r="B58" s="7"/>
      <c r="C58" s="11" t="s">
        <v>93</v>
      </c>
      <c r="D58" s="8" t="s">
        <v>97</v>
      </c>
      <c r="E58" s="77">
        <v>2</v>
      </c>
      <c r="F58" s="9" t="s">
        <v>52</v>
      </c>
      <c r="G58" s="69"/>
      <c r="H58" s="69">
        <f t="shared" ref="H58:H59" si="4">ROUNDDOWN(E58*G58,0)</f>
        <v>0</v>
      </c>
      <c r="I58" s="113"/>
      <c r="J58" s="78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2:20" s="13" customFormat="1" ht="34.5" customHeight="1">
      <c r="B59" s="7"/>
      <c r="C59" s="11" t="s">
        <v>91</v>
      </c>
      <c r="D59" s="67" t="s">
        <v>98</v>
      </c>
      <c r="E59" s="77">
        <v>22</v>
      </c>
      <c r="F59" s="9" t="s">
        <v>52</v>
      </c>
      <c r="G59" s="69"/>
      <c r="H59" s="69">
        <f t="shared" si="4"/>
        <v>0</v>
      </c>
      <c r="I59" s="113"/>
      <c r="J59" s="78"/>
      <c r="K59" s="14"/>
      <c r="L59" s="14"/>
      <c r="M59" s="14"/>
      <c r="N59" s="14"/>
      <c r="O59" s="14"/>
      <c r="P59" s="14"/>
      <c r="Q59" s="14"/>
      <c r="R59" s="14"/>
      <c r="S59" s="14"/>
      <c r="T59" s="68"/>
    </row>
    <row r="60" spans="2:20" s="13" customFormat="1" ht="34.5" customHeight="1">
      <c r="B60" s="7"/>
      <c r="C60" s="11"/>
      <c r="D60" s="67"/>
      <c r="E60" s="77"/>
      <c r="F60" s="9"/>
      <c r="G60" s="69"/>
      <c r="H60" s="69">
        <f t="shared" si="0"/>
        <v>0</v>
      </c>
      <c r="I60" s="67"/>
      <c r="J60" s="78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2:20" s="13" customFormat="1" ht="34.5" customHeight="1">
      <c r="B61" s="7"/>
      <c r="C61" s="11"/>
      <c r="D61" s="8"/>
      <c r="E61" s="77"/>
      <c r="F61" s="9"/>
      <c r="G61" s="69"/>
      <c r="H61" s="69">
        <f t="shared" si="0"/>
        <v>0</v>
      </c>
      <c r="I61" s="67"/>
      <c r="J61" s="78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2:20" s="13" customFormat="1" ht="34.5" customHeight="1">
      <c r="B62" s="7"/>
      <c r="C62" s="11"/>
      <c r="D62" s="8"/>
      <c r="E62" s="77"/>
      <c r="F62" s="9"/>
      <c r="G62" s="69"/>
      <c r="H62" s="69">
        <f t="shared" si="0"/>
        <v>0</v>
      </c>
      <c r="I62" s="209"/>
      <c r="J62" s="210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2:20" s="13" customFormat="1" ht="34.5" customHeight="1">
      <c r="B63" s="7"/>
      <c r="C63" s="11"/>
      <c r="D63" s="67"/>
      <c r="E63" s="77"/>
      <c r="F63" s="9"/>
      <c r="G63" s="69"/>
      <c r="H63" s="69">
        <f t="shared" si="0"/>
        <v>0</v>
      </c>
      <c r="I63" s="67"/>
      <c r="J63" s="78"/>
      <c r="K63" s="14"/>
      <c r="L63" s="14"/>
      <c r="M63" s="14"/>
      <c r="N63" s="14"/>
      <c r="O63" s="14"/>
      <c r="P63" s="14"/>
      <c r="Q63" s="14"/>
      <c r="R63" s="14"/>
      <c r="S63" s="14"/>
      <c r="T63" s="68"/>
    </row>
    <row r="64" spans="2:20" s="13" customFormat="1" ht="34.5" customHeight="1">
      <c r="B64" s="7"/>
      <c r="C64" s="11"/>
      <c r="D64" s="67"/>
      <c r="E64" s="77"/>
      <c r="F64" s="9"/>
      <c r="G64" s="69"/>
      <c r="H64" s="69">
        <f t="shared" si="0"/>
        <v>0</v>
      </c>
      <c r="I64" s="67"/>
      <c r="J64" s="78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spans="2:20" s="13" customFormat="1" ht="34.5" customHeight="1">
      <c r="B65" s="7"/>
      <c r="C65" s="11"/>
      <c r="D65" s="8"/>
      <c r="E65" s="77"/>
      <c r="F65" s="9"/>
      <c r="G65" s="69"/>
      <c r="H65" s="69">
        <f t="shared" si="0"/>
        <v>0</v>
      </c>
      <c r="I65" s="67"/>
      <c r="J65" s="78"/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2:20" s="13" customFormat="1" ht="34.5" customHeight="1">
      <c r="B66" s="7"/>
      <c r="C66" s="66" t="s">
        <v>56</v>
      </c>
      <c r="D66" s="8"/>
      <c r="E66" s="77"/>
      <c r="F66" s="9"/>
      <c r="G66" s="69"/>
      <c r="H66" s="69">
        <f>SUM(H54:H65)</f>
        <v>0</v>
      </c>
      <c r="I66" s="209"/>
      <c r="J66" s="210"/>
      <c r="K66" s="14"/>
      <c r="L66" s="14"/>
      <c r="M66" s="14"/>
      <c r="N66" s="14"/>
      <c r="O66" s="14"/>
      <c r="P66" s="14"/>
      <c r="Q66" s="14"/>
      <c r="R66" s="14"/>
      <c r="S66" s="14"/>
      <c r="T66" s="14"/>
    </row>
  </sheetData>
  <mergeCells count="12">
    <mergeCell ref="I1:J1"/>
    <mergeCell ref="I6:J6"/>
    <mergeCell ref="I10:J10"/>
    <mergeCell ref="I14:J14"/>
    <mergeCell ref="I24:J24"/>
    <mergeCell ref="I23:J23"/>
    <mergeCell ref="I26:J26"/>
    <mergeCell ref="I62:J62"/>
    <mergeCell ref="I66:J66"/>
    <mergeCell ref="I38:J38"/>
    <mergeCell ref="I50:J50"/>
    <mergeCell ref="I54:J54"/>
  </mergeCells>
  <phoneticPr fontId="3"/>
  <printOptions horizontalCentered="1" verticalCentered="1"/>
  <pageMargins left="0.6692913385826772" right="0.59055118110236227" top="1.1023622047244095" bottom="0.9055118110236221" header="0.74803149606299213" footer="0.59055118110236227"/>
  <pageSetup paperSize="9" scale="98" orientation="landscape" horizontalDpi="1200" verticalDpi="1200" r:id="rId1"/>
  <headerFooter alignWithMargins="0">
    <oddHeader>&amp;L&amp;"ＭＳ 明朝,標準"（工事内訳書）</oddHeader>
  </headerFooter>
  <rowBreaks count="3" manualBreakCount="3">
    <brk id="27" max="9" man="1"/>
    <brk id="40" max="9" man="1"/>
    <brk id="53" max="9" man="1"/>
  </rowBreaks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Z70"/>
  <sheetViews>
    <sheetView showZeros="0" zoomScaleNormal="85" zoomScaleSheetLayoutView="100" zoomScalePageLayoutView="85" workbookViewId="0">
      <selection activeCell="G29" sqref="G29"/>
    </sheetView>
  </sheetViews>
  <sheetFormatPr defaultColWidth="9" defaultRowHeight="35.1" customHeight="1"/>
  <cols>
    <col min="1" max="1" width="3.88671875" style="14" customWidth="1"/>
    <col min="2" max="2" width="10.21875" style="12" customWidth="1"/>
    <col min="3" max="3" width="22.109375" style="50" customWidth="1"/>
    <col min="4" max="4" width="27.88671875" style="14" customWidth="1"/>
    <col min="5" max="5" width="11.21875" style="14" customWidth="1"/>
    <col min="6" max="6" width="5" style="12" customWidth="1"/>
    <col min="7" max="7" width="16" style="74" customWidth="1"/>
    <col min="8" max="8" width="18.6640625" style="74" customWidth="1"/>
    <col min="9" max="9" width="11.21875" style="14" customWidth="1"/>
    <col min="10" max="10" width="11.21875" style="79" customWidth="1"/>
    <col min="11" max="11" width="12" style="14" customWidth="1"/>
    <col min="12" max="13" width="10.77734375" style="14" customWidth="1"/>
    <col min="14" max="14" width="16.21875" style="14" customWidth="1"/>
    <col min="15" max="15" width="4.21875" style="14" customWidth="1"/>
    <col min="16" max="16" width="4.88671875" style="14" customWidth="1"/>
    <col min="17" max="17" width="3.33203125" style="14" customWidth="1"/>
    <col min="18" max="18" width="11.88671875" style="14" customWidth="1"/>
    <col min="19" max="19" width="4" style="14" customWidth="1"/>
    <col min="20" max="20" width="15.33203125" style="14" customWidth="1"/>
    <col min="21" max="21" width="10.21875" style="14" customWidth="1"/>
    <col min="22" max="16384" width="9" style="14"/>
  </cols>
  <sheetData>
    <row r="1" spans="2:26" ht="35.1" customHeight="1">
      <c r="B1" s="2" t="s">
        <v>12</v>
      </c>
      <c r="C1" s="43" t="s">
        <v>13</v>
      </c>
      <c r="D1" s="2" t="s">
        <v>14</v>
      </c>
      <c r="E1" s="2" t="s">
        <v>8</v>
      </c>
      <c r="F1" s="2" t="s">
        <v>15</v>
      </c>
      <c r="G1" s="73" t="s">
        <v>16</v>
      </c>
      <c r="H1" s="73" t="s">
        <v>17</v>
      </c>
      <c r="I1" s="207" t="s">
        <v>18</v>
      </c>
      <c r="J1" s="208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2:26" s="13" customFormat="1" ht="34.5" customHeight="1">
      <c r="B2" s="66" t="str">
        <f>'科目別内訳　A'!B4</f>
        <v>Ⅱ</v>
      </c>
      <c r="C2" s="11" t="str">
        <f>'科目別内訳　A'!C4</f>
        <v>解体部分</v>
      </c>
      <c r="D2" s="67"/>
      <c r="E2" s="77"/>
      <c r="F2" s="9"/>
      <c r="G2" s="69"/>
      <c r="H2" s="69">
        <f t="shared" ref="H2" si="0">ROUNDDOWN(E2*G2,0)</f>
        <v>0</v>
      </c>
      <c r="I2" s="75"/>
      <c r="J2" s="80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2:26" s="13" customFormat="1" ht="34.5" customHeight="1">
      <c r="B3" s="7">
        <v>1</v>
      </c>
      <c r="C3" s="11" t="s">
        <v>99</v>
      </c>
      <c r="D3" s="67"/>
      <c r="E3" s="77">
        <v>1</v>
      </c>
      <c r="F3" s="9" t="s">
        <v>22</v>
      </c>
      <c r="G3" s="69"/>
      <c r="H3" s="69">
        <f>H53</f>
        <v>0</v>
      </c>
      <c r="I3" s="67"/>
      <c r="J3" s="78"/>
      <c r="K3" s="14"/>
      <c r="L3" s="14"/>
      <c r="M3" s="14"/>
      <c r="N3" s="14"/>
      <c r="O3" s="14"/>
      <c r="P3" s="14"/>
      <c r="Q3" s="14"/>
      <c r="R3" s="14"/>
      <c r="S3" s="14"/>
      <c r="T3" s="68"/>
    </row>
    <row r="4" spans="2:26" s="13" customFormat="1" ht="34.5" customHeight="1">
      <c r="B4" s="7">
        <v>2</v>
      </c>
      <c r="C4" s="11" t="s">
        <v>100</v>
      </c>
      <c r="D4" s="8"/>
      <c r="E4" s="77">
        <v>1</v>
      </c>
      <c r="F4" s="9" t="s">
        <v>22</v>
      </c>
      <c r="G4" s="69"/>
      <c r="H4" s="69">
        <f>H57</f>
        <v>0</v>
      </c>
      <c r="I4" s="67"/>
      <c r="J4" s="78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2:26" s="13" customFormat="1" ht="34.5" customHeight="1">
      <c r="B5" s="7">
        <v>3</v>
      </c>
      <c r="C5" s="11" t="s">
        <v>101</v>
      </c>
      <c r="D5" s="8"/>
      <c r="E5" s="77">
        <v>1</v>
      </c>
      <c r="F5" s="9" t="s">
        <v>22</v>
      </c>
      <c r="G5" s="69"/>
      <c r="H5" s="69">
        <f>H70</f>
        <v>0</v>
      </c>
      <c r="I5" s="67"/>
      <c r="J5" s="78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2:26" s="13" customFormat="1" ht="34.5" customHeight="1">
      <c r="B6" s="7"/>
      <c r="C6" s="11"/>
      <c r="D6" s="67"/>
      <c r="E6" s="77"/>
      <c r="F6" s="9"/>
      <c r="G6" s="69"/>
      <c r="H6" s="69"/>
      <c r="I6" s="209"/>
      <c r="J6" s="210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2:26" s="13" customFormat="1" ht="34.5" customHeight="1">
      <c r="B7" s="7"/>
      <c r="C7" s="11"/>
      <c r="D7" s="67"/>
      <c r="E7" s="77"/>
      <c r="F7" s="9"/>
      <c r="G7" s="69"/>
      <c r="H7" s="69"/>
      <c r="I7" s="67"/>
      <c r="J7" s="78"/>
      <c r="K7" s="14"/>
      <c r="L7" s="14"/>
      <c r="M7" s="14"/>
      <c r="N7" s="14"/>
      <c r="O7" s="14"/>
      <c r="P7" s="14"/>
      <c r="Q7" s="14"/>
      <c r="R7" s="14"/>
      <c r="S7" s="14"/>
      <c r="T7" s="68"/>
    </row>
    <row r="8" spans="2:26" s="13" customFormat="1" ht="34.5" customHeight="1">
      <c r="B8" s="7"/>
      <c r="C8" s="11"/>
      <c r="D8" s="8"/>
      <c r="E8" s="77"/>
      <c r="F8" s="9"/>
      <c r="G8" s="69"/>
      <c r="H8" s="69"/>
      <c r="I8" s="67"/>
      <c r="J8" s="78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2:26" s="13" customFormat="1" ht="34.5" customHeight="1">
      <c r="B9" s="7"/>
      <c r="C9" s="11"/>
      <c r="D9" s="8"/>
      <c r="E9" s="77"/>
      <c r="F9" s="9"/>
      <c r="G9" s="69"/>
      <c r="H9" s="69"/>
      <c r="I9" s="67"/>
      <c r="J9" s="78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2:26" s="13" customFormat="1" ht="34.5" customHeight="1">
      <c r="B10" s="7"/>
      <c r="C10" s="11"/>
      <c r="D10" s="67"/>
      <c r="E10" s="77"/>
      <c r="F10" s="9"/>
      <c r="G10" s="69"/>
      <c r="H10" s="69"/>
      <c r="I10" s="209"/>
      <c r="J10" s="210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2:26" s="13" customFormat="1" ht="34.5" customHeight="1">
      <c r="B11" s="7"/>
      <c r="C11" s="11"/>
      <c r="D11" s="67"/>
      <c r="E11" s="77"/>
      <c r="F11" s="9"/>
      <c r="G11" s="69"/>
      <c r="H11" s="69"/>
      <c r="I11" s="67"/>
      <c r="J11" s="78"/>
      <c r="K11" s="14"/>
      <c r="L11" s="14"/>
      <c r="M11" s="14"/>
      <c r="N11" s="14"/>
      <c r="O11" s="14"/>
      <c r="P11" s="14"/>
      <c r="Q11" s="14"/>
      <c r="R11" s="14"/>
      <c r="S11" s="14"/>
      <c r="T11" s="68"/>
    </row>
    <row r="12" spans="2:26" s="13" customFormat="1" ht="34.5" customHeight="1">
      <c r="B12" s="7"/>
      <c r="C12" s="11"/>
      <c r="D12" s="8"/>
      <c r="E12" s="77"/>
      <c r="F12" s="9"/>
      <c r="G12" s="69"/>
      <c r="H12" s="69">
        <f t="shared" ref="H12:H13" si="1">ROUNDDOWN(E12*G12,0)</f>
        <v>0</v>
      </c>
      <c r="I12" s="67"/>
      <c r="J12" s="78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2:26" s="13" customFormat="1" ht="34.5" customHeight="1">
      <c r="B13" s="7"/>
      <c r="C13" s="11"/>
      <c r="D13" s="8"/>
      <c r="E13" s="77"/>
      <c r="F13" s="9"/>
      <c r="G13" s="69"/>
      <c r="H13" s="69">
        <f t="shared" si="1"/>
        <v>0</v>
      </c>
      <c r="I13" s="67"/>
      <c r="J13" s="78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2:26" s="13" customFormat="1" ht="34.5" customHeight="1">
      <c r="B14" s="7"/>
      <c r="C14" s="66" t="s">
        <v>46</v>
      </c>
      <c r="D14" s="67"/>
      <c r="E14" s="77"/>
      <c r="F14" s="9"/>
      <c r="G14" s="69"/>
      <c r="H14" s="69">
        <f>SUM(H2:H13)</f>
        <v>0</v>
      </c>
      <c r="I14" s="209"/>
      <c r="J14" s="210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2:26" s="13" customFormat="1" ht="34.5" customHeight="1">
      <c r="B15" s="7">
        <f>B3</f>
        <v>1</v>
      </c>
      <c r="C15" s="11" t="str">
        <f>C3</f>
        <v>撤去</v>
      </c>
      <c r="D15" s="67"/>
      <c r="E15" s="77"/>
      <c r="F15" s="9"/>
      <c r="G15" s="69"/>
      <c r="H15" s="69">
        <f t="shared" ref="H15:H52" si="2">ROUNDDOWN(E15*G15,0)</f>
        <v>0</v>
      </c>
      <c r="I15" s="67"/>
      <c r="J15" s="78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2:26" s="13" customFormat="1" ht="34.5" customHeight="1">
      <c r="B16" s="7"/>
      <c r="C16" s="11" t="s">
        <v>102</v>
      </c>
      <c r="D16" s="8" t="s">
        <v>103</v>
      </c>
      <c r="E16" s="97">
        <v>86</v>
      </c>
      <c r="F16" s="9" t="s">
        <v>69</v>
      </c>
      <c r="G16" s="69"/>
      <c r="H16" s="69">
        <f t="shared" si="2"/>
        <v>0</v>
      </c>
      <c r="I16" s="113"/>
      <c r="J16" s="116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2:20" s="13" customFormat="1" ht="34.5" customHeight="1">
      <c r="B17" s="7"/>
      <c r="C17" s="11" t="s">
        <v>104</v>
      </c>
      <c r="D17" s="67" t="s">
        <v>105</v>
      </c>
      <c r="E17" s="77">
        <v>73.400000000000006</v>
      </c>
      <c r="F17" s="9" t="s">
        <v>70</v>
      </c>
      <c r="G17" s="69"/>
      <c r="H17" s="69">
        <f t="shared" si="2"/>
        <v>0</v>
      </c>
      <c r="I17" s="113"/>
      <c r="J17" s="78"/>
      <c r="K17" s="14"/>
      <c r="L17" s="14"/>
      <c r="M17" s="14"/>
      <c r="N17" s="14"/>
      <c r="O17" s="14"/>
      <c r="P17" s="14"/>
      <c r="Q17" s="14"/>
      <c r="R17" s="14"/>
      <c r="S17" s="14"/>
      <c r="T17" s="68"/>
    </row>
    <row r="18" spans="2:20" s="13" customFormat="1" ht="34.5" customHeight="1">
      <c r="B18" s="7"/>
      <c r="C18" s="11" t="s">
        <v>106</v>
      </c>
      <c r="D18" s="67"/>
      <c r="E18" s="77">
        <v>0.1</v>
      </c>
      <c r="F18" s="9" t="s">
        <v>81</v>
      </c>
      <c r="G18" s="69"/>
      <c r="H18" s="69">
        <f t="shared" si="2"/>
        <v>0</v>
      </c>
      <c r="I18" s="113"/>
      <c r="J18" s="78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2:20" s="13" customFormat="1" ht="34.5" customHeight="1">
      <c r="B19" s="7"/>
      <c r="C19" s="11" t="s">
        <v>107</v>
      </c>
      <c r="D19" s="8" t="s">
        <v>108</v>
      </c>
      <c r="E19" s="77">
        <v>182</v>
      </c>
      <c r="F19" s="9" t="s">
        <v>69</v>
      </c>
      <c r="G19" s="69"/>
      <c r="H19" s="69">
        <f t="shared" si="2"/>
        <v>0</v>
      </c>
      <c r="I19" s="113"/>
      <c r="J19" s="78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2:20" s="13" customFormat="1" ht="34.5" customHeight="1">
      <c r="B20" s="7"/>
      <c r="C20" s="11" t="s">
        <v>107</v>
      </c>
      <c r="D20" s="8" t="s">
        <v>109</v>
      </c>
      <c r="E20" s="77">
        <v>3.5</v>
      </c>
      <c r="F20" s="9" t="s">
        <v>69</v>
      </c>
      <c r="G20" s="69"/>
      <c r="H20" s="69">
        <f t="shared" si="2"/>
        <v>0</v>
      </c>
      <c r="I20" s="113"/>
      <c r="J20" s="78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2:20" s="13" customFormat="1" ht="34.5" customHeight="1">
      <c r="B21" s="7"/>
      <c r="C21" s="11" t="s">
        <v>110</v>
      </c>
      <c r="D21" s="67" t="s">
        <v>108</v>
      </c>
      <c r="E21" s="77">
        <v>2.9</v>
      </c>
      <c r="F21" s="9" t="s">
        <v>69</v>
      </c>
      <c r="G21" s="69"/>
      <c r="H21" s="69">
        <f t="shared" si="2"/>
        <v>0</v>
      </c>
      <c r="I21" s="113"/>
      <c r="J21" s="78"/>
      <c r="K21" s="14"/>
      <c r="L21" s="14"/>
      <c r="M21" s="14"/>
      <c r="N21" s="14"/>
      <c r="O21" s="14"/>
      <c r="P21" s="14"/>
      <c r="Q21" s="14"/>
      <c r="R21" s="14"/>
      <c r="S21" s="14"/>
      <c r="T21" s="68"/>
    </row>
    <row r="22" spans="2:20" s="13" customFormat="1" ht="34.5" customHeight="1">
      <c r="B22" s="7"/>
      <c r="C22" s="11" t="s">
        <v>110</v>
      </c>
      <c r="D22" s="67" t="s">
        <v>109</v>
      </c>
      <c r="E22" s="77">
        <v>3.2</v>
      </c>
      <c r="F22" s="9" t="s">
        <v>69</v>
      </c>
      <c r="G22" s="69"/>
      <c r="H22" s="69">
        <f t="shared" si="2"/>
        <v>0</v>
      </c>
      <c r="I22" s="113"/>
      <c r="J22" s="78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2:20" s="13" customFormat="1" ht="34.5" customHeight="1">
      <c r="B23" s="7"/>
      <c r="C23" s="11" t="s">
        <v>111</v>
      </c>
      <c r="D23" s="8" t="s">
        <v>112</v>
      </c>
      <c r="E23" s="77">
        <v>41.6</v>
      </c>
      <c r="F23" s="9" t="s">
        <v>69</v>
      </c>
      <c r="G23" s="69"/>
      <c r="H23" s="69">
        <f t="shared" si="2"/>
        <v>0</v>
      </c>
      <c r="I23" s="113"/>
      <c r="J23" s="78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2:20" s="13" customFormat="1" ht="34.5" customHeight="1">
      <c r="B24" s="7"/>
      <c r="C24" s="11" t="s">
        <v>113</v>
      </c>
      <c r="D24" s="8" t="s">
        <v>114</v>
      </c>
      <c r="E24" s="77">
        <v>22</v>
      </c>
      <c r="F24" s="9" t="s">
        <v>52</v>
      </c>
      <c r="G24" s="69"/>
      <c r="H24" s="69">
        <f t="shared" si="2"/>
        <v>0</v>
      </c>
      <c r="I24" s="113"/>
      <c r="J24" s="78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2:20" s="13" customFormat="1" ht="34.5" customHeight="1">
      <c r="B25" s="7"/>
      <c r="C25" s="11" t="s">
        <v>115</v>
      </c>
      <c r="D25" s="67"/>
      <c r="E25" s="77">
        <v>0.2</v>
      </c>
      <c r="F25" s="9" t="s">
        <v>81</v>
      </c>
      <c r="G25" s="69"/>
      <c r="H25" s="69">
        <f t="shared" si="2"/>
        <v>0</v>
      </c>
      <c r="I25" s="113"/>
      <c r="J25" s="78"/>
      <c r="K25" s="14"/>
      <c r="L25" s="14"/>
      <c r="M25" s="14"/>
      <c r="N25" s="14"/>
      <c r="O25" s="14"/>
      <c r="P25" s="14"/>
      <c r="Q25" s="14"/>
      <c r="R25" s="14"/>
      <c r="S25" s="14"/>
      <c r="T25" s="68"/>
    </row>
    <row r="26" spans="2:20" s="13" customFormat="1" ht="34.5" customHeight="1">
      <c r="B26" s="7"/>
      <c r="C26" s="11" t="s">
        <v>116</v>
      </c>
      <c r="D26" s="67" t="s">
        <v>117</v>
      </c>
      <c r="E26" s="77">
        <v>1</v>
      </c>
      <c r="F26" s="9" t="s">
        <v>52</v>
      </c>
      <c r="G26" s="69"/>
      <c r="H26" s="69">
        <f t="shared" si="2"/>
        <v>0</v>
      </c>
      <c r="I26" s="113"/>
      <c r="J26" s="78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2:20" s="13" customFormat="1" ht="34.5" customHeight="1">
      <c r="B27" s="7"/>
      <c r="C27" s="11" t="s">
        <v>118</v>
      </c>
      <c r="D27" s="8" t="s">
        <v>117</v>
      </c>
      <c r="E27" s="77">
        <v>1</v>
      </c>
      <c r="F27" s="9" t="s">
        <v>52</v>
      </c>
      <c r="G27" s="69"/>
      <c r="H27" s="69">
        <f t="shared" si="2"/>
        <v>0</v>
      </c>
      <c r="I27" s="113"/>
      <c r="J27" s="78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2:20" s="13" customFormat="1" ht="34.5" customHeight="1">
      <c r="B28" s="7"/>
      <c r="C28" s="11" t="s">
        <v>174</v>
      </c>
      <c r="D28" s="8" t="s">
        <v>119</v>
      </c>
      <c r="E28" s="77">
        <v>1</v>
      </c>
      <c r="F28" s="9" t="s">
        <v>52</v>
      </c>
      <c r="G28" s="69"/>
      <c r="H28" s="69">
        <f t="shared" si="2"/>
        <v>0</v>
      </c>
      <c r="I28" s="113"/>
      <c r="J28" s="78"/>
      <c r="K28" s="14"/>
      <c r="L28" s="14"/>
      <c r="M28" s="14"/>
      <c r="N28" s="14"/>
      <c r="O28" s="14"/>
      <c r="P28" s="14"/>
      <c r="Q28" s="14"/>
      <c r="R28" s="14"/>
      <c r="S28" s="14"/>
      <c r="T28" s="14"/>
    </row>
    <row r="29" spans="2:20" s="13" customFormat="1" ht="34.5" customHeight="1">
      <c r="B29" s="7"/>
      <c r="C29" s="11" t="s">
        <v>120</v>
      </c>
      <c r="D29" s="67" t="s">
        <v>121</v>
      </c>
      <c r="E29" s="77">
        <v>1</v>
      </c>
      <c r="F29" s="9" t="s">
        <v>52</v>
      </c>
      <c r="G29" s="69"/>
      <c r="H29" s="69">
        <f t="shared" si="2"/>
        <v>0</v>
      </c>
      <c r="I29" s="113"/>
      <c r="J29" s="78"/>
      <c r="K29" s="14"/>
      <c r="L29" s="14"/>
      <c r="M29" s="14"/>
      <c r="N29" s="14"/>
      <c r="O29" s="14"/>
      <c r="P29" s="14"/>
      <c r="Q29" s="14"/>
      <c r="R29" s="14"/>
      <c r="S29" s="14"/>
      <c r="T29" s="68"/>
    </row>
    <row r="30" spans="2:20" s="13" customFormat="1" ht="34.5" customHeight="1">
      <c r="B30" s="7"/>
      <c r="C30" s="11" t="s">
        <v>122</v>
      </c>
      <c r="D30" s="67" t="s">
        <v>123</v>
      </c>
      <c r="E30" s="77">
        <v>1</v>
      </c>
      <c r="F30" s="9" t="s">
        <v>52</v>
      </c>
      <c r="G30" s="69"/>
      <c r="H30" s="69">
        <f t="shared" si="2"/>
        <v>0</v>
      </c>
      <c r="I30" s="113"/>
      <c r="J30" s="78"/>
      <c r="K30" s="14"/>
      <c r="L30" s="14"/>
      <c r="M30" s="14"/>
      <c r="N30" s="14"/>
      <c r="O30" s="14"/>
      <c r="P30" s="14"/>
      <c r="Q30" s="14"/>
      <c r="R30" s="14"/>
      <c r="S30" s="14"/>
      <c r="T30" s="14"/>
    </row>
    <row r="31" spans="2:20" s="13" customFormat="1" ht="34.5" customHeight="1">
      <c r="B31" s="7"/>
      <c r="C31" s="11" t="s">
        <v>124</v>
      </c>
      <c r="D31" s="8" t="s">
        <v>125</v>
      </c>
      <c r="E31" s="77">
        <v>1</v>
      </c>
      <c r="F31" s="9" t="s">
        <v>52</v>
      </c>
      <c r="G31" s="69"/>
      <c r="H31" s="69">
        <f t="shared" si="2"/>
        <v>0</v>
      </c>
      <c r="I31" s="113"/>
      <c r="J31" s="78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2:20" s="13" customFormat="1" ht="34.5" customHeight="1">
      <c r="B32" s="7"/>
      <c r="C32" s="11" t="s">
        <v>126</v>
      </c>
      <c r="D32" s="8" t="s">
        <v>121</v>
      </c>
      <c r="E32" s="77">
        <v>1</v>
      </c>
      <c r="F32" s="9" t="s">
        <v>52</v>
      </c>
      <c r="G32" s="69"/>
      <c r="H32" s="69">
        <f t="shared" si="2"/>
        <v>0</v>
      </c>
      <c r="I32" s="113"/>
      <c r="J32" s="78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2:20" s="13" customFormat="1" ht="34.5" customHeight="1">
      <c r="B33" s="7"/>
      <c r="C33" s="11" t="s">
        <v>127</v>
      </c>
      <c r="D33" s="67" t="s">
        <v>128</v>
      </c>
      <c r="E33" s="77">
        <v>1</v>
      </c>
      <c r="F33" s="9" t="s">
        <v>52</v>
      </c>
      <c r="G33" s="69"/>
      <c r="H33" s="69">
        <f t="shared" si="2"/>
        <v>0</v>
      </c>
      <c r="I33" s="113"/>
      <c r="J33" s="78"/>
      <c r="K33" s="14"/>
      <c r="L33" s="14"/>
      <c r="M33" s="14"/>
      <c r="N33" s="14"/>
      <c r="O33" s="14"/>
      <c r="P33" s="14"/>
      <c r="Q33" s="14"/>
      <c r="R33" s="14"/>
      <c r="S33" s="14"/>
      <c r="T33" s="68"/>
    </row>
    <row r="34" spans="2:20" s="13" customFormat="1" ht="34.5" customHeight="1">
      <c r="B34" s="7"/>
      <c r="C34" s="11" t="s">
        <v>129</v>
      </c>
      <c r="D34" s="67" t="s">
        <v>130</v>
      </c>
      <c r="E34" s="77">
        <v>1</v>
      </c>
      <c r="F34" s="9" t="s">
        <v>52</v>
      </c>
      <c r="G34" s="69"/>
      <c r="H34" s="69">
        <f t="shared" si="2"/>
        <v>0</v>
      </c>
      <c r="I34" s="113"/>
      <c r="J34" s="78"/>
      <c r="K34" s="14"/>
      <c r="L34" s="14"/>
      <c r="M34" s="14"/>
      <c r="N34" s="14"/>
      <c r="O34" s="14"/>
      <c r="P34" s="14"/>
      <c r="Q34" s="14"/>
      <c r="R34" s="14"/>
      <c r="S34" s="14"/>
      <c r="T34" s="14"/>
    </row>
    <row r="35" spans="2:20" s="13" customFormat="1" ht="34.5" customHeight="1">
      <c r="B35" s="7"/>
      <c r="C35" s="11" t="s">
        <v>131</v>
      </c>
      <c r="D35" s="8" t="s">
        <v>132</v>
      </c>
      <c r="E35" s="77">
        <v>1</v>
      </c>
      <c r="F35" s="9" t="s">
        <v>52</v>
      </c>
      <c r="G35" s="69"/>
      <c r="H35" s="69">
        <f t="shared" si="2"/>
        <v>0</v>
      </c>
      <c r="I35" s="113"/>
      <c r="J35" s="78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2:20" s="13" customFormat="1" ht="34.5" customHeight="1">
      <c r="B36" s="7"/>
      <c r="C36" s="11" t="s">
        <v>133</v>
      </c>
      <c r="D36" s="8" t="s">
        <v>134</v>
      </c>
      <c r="E36" s="77">
        <v>1</v>
      </c>
      <c r="F36" s="9" t="s">
        <v>52</v>
      </c>
      <c r="G36" s="69"/>
      <c r="H36" s="69">
        <f t="shared" si="2"/>
        <v>0</v>
      </c>
      <c r="I36" s="113"/>
      <c r="J36" s="78"/>
      <c r="K36" s="14"/>
      <c r="L36" s="14"/>
      <c r="M36" s="14"/>
      <c r="N36" s="14"/>
      <c r="O36" s="14"/>
      <c r="P36" s="14"/>
      <c r="Q36" s="14"/>
      <c r="R36" s="14"/>
      <c r="S36" s="14"/>
      <c r="T36" s="14"/>
    </row>
    <row r="37" spans="2:20" s="13" customFormat="1" ht="34.5" customHeight="1">
      <c r="B37" s="7"/>
      <c r="C37" s="11" t="s">
        <v>135</v>
      </c>
      <c r="D37" s="67" t="s">
        <v>136</v>
      </c>
      <c r="E37" s="77">
        <v>1</v>
      </c>
      <c r="F37" s="9" t="s">
        <v>52</v>
      </c>
      <c r="G37" s="69"/>
      <c r="H37" s="69">
        <f t="shared" si="2"/>
        <v>0</v>
      </c>
      <c r="I37" s="113"/>
      <c r="J37" s="78"/>
      <c r="K37" s="14"/>
      <c r="L37" s="14"/>
      <c r="M37" s="14"/>
      <c r="N37" s="14"/>
      <c r="O37" s="14"/>
      <c r="P37" s="14"/>
      <c r="Q37" s="14"/>
      <c r="R37" s="14"/>
      <c r="S37" s="14"/>
      <c r="T37" s="68"/>
    </row>
    <row r="38" spans="2:20" s="13" customFormat="1" ht="34.5" customHeight="1">
      <c r="B38" s="7"/>
      <c r="C38" s="11" t="s">
        <v>137</v>
      </c>
      <c r="D38" s="67" t="s">
        <v>138</v>
      </c>
      <c r="E38" s="77">
        <v>1</v>
      </c>
      <c r="F38" s="9" t="s">
        <v>52</v>
      </c>
      <c r="G38" s="69"/>
      <c r="H38" s="69">
        <f t="shared" si="2"/>
        <v>0</v>
      </c>
      <c r="I38" s="113"/>
      <c r="J38" s="78"/>
      <c r="K38" s="14"/>
      <c r="L38" s="14"/>
      <c r="M38" s="14"/>
      <c r="N38" s="14"/>
      <c r="O38" s="14"/>
      <c r="P38" s="14"/>
      <c r="Q38" s="14"/>
      <c r="R38" s="14"/>
      <c r="S38" s="14"/>
      <c r="T38" s="14"/>
    </row>
    <row r="39" spans="2:20" s="13" customFormat="1" ht="34.5" customHeight="1">
      <c r="B39" s="7"/>
      <c r="C39" s="11" t="s">
        <v>139</v>
      </c>
      <c r="D39" s="8" t="s">
        <v>140</v>
      </c>
      <c r="E39" s="77">
        <v>1</v>
      </c>
      <c r="F39" s="9" t="s">
        <v>52</v>
      </c>
      <c r="G39" s="69"/>
      <c r="H39" s="69">
        <f t="shared" si="2"/>
        <v>0</v>
      </c>
      <c r="I39" s="113"/>
      <c r="J39" s="78"/>
      <c r="K39" s="14"/>
      <c r="L39" s="14"/>
      <c r="M39" s="14"/>
      <c r="N39" s="14"/>
      <c r="O39" s="14"/>
      <c r="P39" s="14"/>
      <c r="Q39" s="14"/>
      <c r="R39" s="14"/>
      <c r="S39" s="14"/>
      <c r="T39" s="14"/>
    </row>
    <row r="40" spans="2:20" s="13" customFormat="1" ht="34.5" customHeight="1">
      <c r="B40" s="7"/>
      <c r="C40" s="118" t="s">
        <v>141</v>
      </c>
      <c r="D40" s="8" t="s">
        <v>130</v>
      </c>
      <c r="E40" s="77">
        <v>1</v>
      </c>
      <c r="F40" s="9" t="s">
        <v>52</v>
      </c>
      <c r="G40" s="69"/>
      <c r="H40" s="69">
        <f t="shared" si="2"/>
        <v>0</v>
      </c>
      <c r="I40" s="113"/>
      <c r="J40" s="78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2:20" s="13" customFormat="1" ht="34.5" customHeight="1">
      <c r="B41" s="7"/>
      <c r="C41" s="11" t="s">
        <v>142</v>
      </c>
      <c r="D41" s="67" t="s">
        <v>143</v>
      </c>
      <c r="E41" s="77">
        <v>1</v>
      </c>
      <c r="F41" s="9" t="s">
        <v>52</v>
      </c>
      <c r="G41" s="69"/>
      <c r="H41" s="69">
        <f t="shared" si="2"/>
        <v>0</v>
      </c>
      <c r="I41" s="113"/>
      <c r="J41" s="78"/>
      <c r="K41" s="14"/>
      <c r="L41" s="14"/>
      <c r="M41" s="14"/>
      <c r="N41" s="14"/>
      <c r="O41" s="14"/>
      <c r="P41" s="14"/>
      <c r="Q41" s="14"/>
      <c r="R41" s="14"/>
      <c r="S41" s="14"/>
      <c r="T41" s="68"/>
    </row>
    <row r="42" spans="2:20" s="13" customFormat="1" ht="34.5" customHeight="1">
      <c r="B42" s="7"/>
      <c r="C42" s="11" t="s">
        <v>144</v>
      </c>
      <c r="D42" s="67" t="s">
        <v>145</v>
      </c>
      <c r="E42" s="77">
        <v>1</v>
      </c>
      <c r="F42" s="9" t="s">
        <v>52</v>
      </c>
      <c r="G42" s="69"/>
      <c r="H42" s="69">
        <f t="shared" si="2"/>
        <v>0</v>
      </c>
      <c r="I42" s="113"/>
      <c r="J42" s="78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2:20" s="13" customFormat="1" ht="34.5" customHeight="1">
      <c r="B43" s="7"/>
      <c r="C43" s="11" t="s">
        <v>146</v>
      </c>
      <c r="D43" s="8" t="s">
        <v>147</v>
      </c>
      <c r="E43" s="77">
        <v>1</v>
      </c>
      <c r="F43" s="9" t="s">
        <v>52</v>
      </c>
      <c r="G43" s="69"/>
      <c r="H43" s="69">
        <f t="shared" si="2"/>
        <v>0</v>
      </c>
      <c r="I43" s="113"/>
      <c r="J43" s="78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2:20" s="13" customFormat="1" ht="34.5" customHeight="1">
      <c r="B44" s="7"/>
      <c r="C44" s="11" t="s">
        <v>148</v>
      </c>
      <c r="D44" s="8" t="s">
        <v>143</v>
      </c>
      <c r="E44" s="77">
        <v>1</v>
      </c>
      <c r="F44" s="9" t="s">
        <v>52</v>
      </c>
      <c r="G44" s="69"/>
      <c r="H44" s="69">
        <f t="shared" si="2"/>
        <v>0</v>
      </c>
      <c r="I44" s="113"/>
      <c r="J44" s="78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2:20" s="13" customFormat="1" ht="34.5" customHeight="1">
      <c r="B45" s="7"/>
      <c r="C45" s="11" t="s">
        <v>149</v>
      </c>
      <c r="D45" s="67" t="s">
        <v>150</v>
      </c>
      <c r="E45" s="112">
        <v>1</v>
      </c>
      <c r="F45" s="9" t="s">
        <v>52</v>
      </c>
      <c r="G45" s="69"/>
      <c r="H45" s="69">
        <f t="shared" si="2"/>
        <v>0</v>
      </c>
      <c r="I45" s="113"/>
      <c r="J45" s="78"/>
      <c r="K45" s="14"/>
      <c r="L45" s="14"/>
      <c r="M45" s="14"/>
      <c r="N45" s="14"/>
      <c r="O45" s="14"/>
      <c r="P45" s="14"/>
      <c r="Q45" s="14"/>
      <c r="R45" s="14"/>
      <c r="S45" s="14"/>
      <c r="T45" s="68"/>
    </row>
    <row r="46" spans="2:20" s="13" customFormat="1" ht="34.5" customHeight="1">
      <c r="B46" s="7"/>
      <c r="C46" s="118" t="s">
        <v>151</v>
      </c>
      <c r="D46" s="67" t="s">
        <v>152</v>
      </c>
      <c r="E46" s="77">
        <v>1</v>
      </c>
      <c r="F46" s="9" t="s">
        <v>52</v>
      </c>
      <c r="G46" s="69"/>
      <c r="H46" s="69">
        <f t="shared" si="2"/>
        <v>0</v>
      </c>
      <c r="I46" s="113"/>
      <c r="J46" s="78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2:20" s="13" customFormat="1" ht="34.5" customHeight="1">
      <c r="B47" s="7"/>
      <c r="C47" s="11" t="s">
        <v>153</v>
      </c>
      <c r="D47" s="8" t="s">
        <v>154</v>
      </c>
      <c r="E47" s="77">
        <v>1</v>
      </c>
      <c r="F47" s="9" t="s">
        <v>52</v>
      </c>
      <c r="G47" s="69"/>
      <c r="H47" s="69">
        <f t="shared" si="2"/>
        <v>0</v>
      </c>
      <c r="I47" s="113"/>
      <c r="J47" s="78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2:20" s="13" customFormat="1" ht="34.5" customHeight="1">
      <c r="B48" s="7"/>
      <c r="C48" s="11" t="s">
        <v>155</v>
      </c>
      <c r="D48" s="8" t="s">
        <v>156</v>
      </c>
      <c r="E48" s="77">
        <v>1</v>
      </c>
      <c r="F48" s="9" t="s">
        <v>52</v>
      </c>
      <c r="G48" s="69"/>
      <c r="H48" s="69">
        <f t="shared" si="2"/>
        <v>0</v>
      </c>
      <c r="I48" s="113"/>
      <c r="J48" s="78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pans="2:20" s="13" customFormat="1" ht="34.5" customHeight="1">
      <c r="B49" s="7"/>
      <c r="C49" s="11" t="s">
        <v>157</v>
      </c>
      <c r="D49" s="67" t="s">
        <v>158</v>
      </c>
      <c r="E49" s="77">
        <v>1</v>
      </c>
      <c r="F49" s="9" t="s">
        <v>52</v>
      </c>
      <c r="G49" s="69"/>
      <c r="H49" s="69">
        <f t="shared" si="2"/>
        <v>0</v>
      </c>
      <c r="I49" s="113"/>
      <c r="J49" s="78"/>
      <c r="K49" s="14"/>
      <c r="L49" s="14"/>
      <c r="M49" s="14"/>
      <c r="N49" s="14"/>
      <c r="O49" s="14"/>
      <c r="P49" s="14"/>
      <c r="Q49" s="14"/>
      <c r="R49" s="14"/>
      <c r="S49" s="14"/>
      <c r="T49" s="68"/>
    </row>
    <row r="50" spans="2:20" s="13" customFormat="1" ht="34.5" customHeight="1">
      <c r="B50" s="7"/>
      <c r="C50" s="11" t="s">
        <v>159</v>
      </c>
      <c r="D50" s="67" t="s">
        <v>160</v>
      </c>
      <c r="E50" s="77">
        <v>1</v>
      </c>
      <c r="F50" s="9" t="s">
        <v>52</v>
      </c>
      <c r="G50" s="69"/>
      <c r="H50" s="69">
        <f t="shared" si="2"/>
        <v>0</v>
      </c>
      <c r="I50" s="113"/>
      <c r="J50" s="78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2:20" s="13" customFormat="1" ht="34.5" customHeight="1">
      <c r="B51" s="7"/>
      <c r="C51" s="11" t="s">
        <v>161</v>
      </c>
      <c r="D51" s="8" t="s">
        <v>162</v>
      </c>
      <c r="E51" s="77">
        <v>1</v>
      </c>
      <c r="F51" s="9" t="s">
        <v>52</v>
      </c>
      <c r="G51" s="69"/>
      <c r="H51" s="69">
        <f t="shared" si="2"/>
        <v>0</v>
      </c>
      <c r="I51" s="113"/>
      <c r="J51" s="78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2:20" s="13" customFormat="1" ht="34.5" customHeight="1">
      <c r="B52" s="7"/>
      <c r="C52" s="118" t="s">
        <v>163</v>
      </c>
      <c r="D52" s="8" t="s">
        <v>164</v>
      </c>
      <c r="E52" s="77">
        <v>272</v>
      </c>
      <c r="F52" s="9" t="s">
        <v>70</v>
      </c>
      <c r="G52" s="69"/>
      <c r="H52" s="69">
        <f t="shared" si="2"/>
        <v>0</v>
      </c>
      <c r="I52" s="113"/>
      <c r="J52" s="78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2:20" s="13" customFormat="1" ht="34.5" customHeight="1">
      <c r="B53" s="7"/>
      <c r="C53" s="66" t="s">
        <v>50</v>
      </c>
      <c r="D53" s="8"/>
      <c r="E53" s="77"/>
      <c r="F53" s="9"/>
      <c r="G53" s="69"/>
      <c r="H53" s="69">
        <f>SUM(H15:H52)</f>
        <v>0</v>
      </c>
      <c r="I53" s="67"/>
      <c r="J53" s="78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2:20" s="13" customFormat="1" ht="34.5" customHeight="1">
      <c r="B54" s="7">
        <f>B4</f>
        <v>2</v>
      </c>
      <c r="C54" s="11" t="str">
        <f>C4</f>
        <v>運搬</v>
      </c>
      <c r="D54" s="8"/>
      <c r="E54" s="77"/>
      <c r="F54" s="9"/>
      <c r="G54" s="69"/>
      <c r="H54" s="69">
        <f t="shared" ref="H54:H56" si="3">ROUNDDOWN(E54*G54,0)</f>
        <v>0</v>
      </c>
      <c r="I54" s="110"/>
      <c r="J54" s="111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2:20" s="13" customFormat="1" ht="34.5" customHeight="1">
      <c r="B55" s="7"/>
      <c r="C55" s="11" t="s">
        <v>165</v>
      </c>
      <c r="D55" s="119" t="s">
        <v>167</v>
      </c>
      <c r="E55" s="77">
        <v>46.5</v>
      </c>
      <c r="F55" s="9" t="s">
        <v>81</v>
      </c>
      <c r="G55" s="69"/>
      <c r="H55" s="69">
        <f t="shared" si="3"/>
        <v>0</v>
      </c>
      <c r="I55" s="113">
        <f t="shared" ref="I55:I56" si="4">$I$16</f>
        <v>0</v>
      </c>
      <c r="J55" s="78"/>
      <c r="K55" s="14"/>
      <c r="L55" s="14"/>
      <c r="M55" s="14"/>
      <c r="N55" s="14"/>
      <c r="O55" s="14"/>
      <c r="P55" s="14"/>
      <c r="Q55" s="14"/>
      <c r="R55" s="14"/>
      <c r="S55" s="14"/>
      <c r="T55" s="68"/>
    </row>
    <row r="56" spans="2:20" s="13" customFormat="1" ht="34.5" customHeight="1">
      <c r="B56" s="7"/>
      <c r="C56" s="118" t="s">
        <v>166</v>
      </c>
      <c r="D56" s="67"/>
      <c r="E56" s="77">
        <v>8.1999999999999993</v>
      </c>
      <c r="F56" s="9" t="s">
        <v>81</v>
      </c>
      <c r="G56" s="69"/>
      <c r="H56" s="69">
        <f t="shared" si="3"/>
        <v>0</v>
      </c>
      <c r="I56" s="113">
        <f t="shared" si="4"/>
        <v>0</v>
      </c>
      <c r="J56" s="78"/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2:20" s="13" customFormat="1" ht="34.5" customHeight="1">
      <c r="B57" s="7"/>
      <c r="C57" s="66" t="s">
        <v>50</v>
      </c>
      <c r="D57" s="8"/>
      <c r="E57" s="77"/>
      <c r="F57" s="9"/>
      <c r="G57" s="69"/>
      <c r="H57" s="69">
        <f>SUM(H54:H56)</f>
        <v>0</v>
      </c>
      <c r="I57" s="110"/>
      <c r="J57" s="111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2:20" s="13" customFormat="1" ht="34.5" customHeight="1">
      <c r="B58" s="7">
        <f>B5</f>
        <v>3</v>
      </c>
      <c r="C58" s="11" t="str">
        <f>C5</f>
        <v>処分</v>
      </c>
      <c r="D58" s="8"/>
      <c r="E58" s="77"/>
      <c r="F58" s="9"/>
      <c r="G58" s="69"/>
      <c r="H58" s="69">
        <f t="shared" ref="H58:H61" si="5">ROUNDDOWN(E58*G58,0)</f>
        <v>0</v>
      </c>
      <c r="I58" s="110"/>
      <c r="J58" s="111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2:20" s="13" customFormat="1" ht="34.5" customHeight="1">
      <c r="B59" s="7"/>
      <c r="C59" s="11" t="s">
        <v>168</v>
      </c>
      <c r="D59" s="119" t="s">
        <v>169</v>
      </c>
      <c r="E59" s="77">
        <v>70.5</v>
      </c>
      <c r="F59" s="9" t="s">
        <v>173</v>
      </c>
      <c r="G59" s="69"/>
      <c r="H59" s="69">
        <f t="shared" si="5"/>
        <v>0</v>
      </c>
      <c r="I59" s="113"/>
      <c r="J59" s="78"/>
      <c r="K59" s="14"/>
      <c r="L59" s="14"/>
      <c r="M59" s="14"/>
      <c r="N59" s="14"/>
      <c r="O59" s="14"/>
      <c r="P59" s="14"/>
      <c r="Q59" s="14"/>
      <c r="R59" s="14"/>
      <c r="S59" s="14"/>
      <c r="T59" s="68"/>
    </row>
    <row r="60" spans="2:20" s="13" customFormat="1" ht="34.5" customHeight="1">
      <c r="B60" s="7"/>
      <c r="C60" s="118" t="s">
        <v>170</v>
      </c>
      <c r="D60" s="67" t="s">
        <v>171</v>
      </c>
      <c r="E60" s="97">
        <v>-1.2</v>
      </c>
      <c r="F60" s="9" t="s">
        <v>173</v>
      </c>
      <c r="G60" s="69"/>
      <c r="H60" s="69">
        <f t="shared" si="5"/>
        <v>0</v>
      </c>
      <c r="I60" s="67"/>
      <c r="J60" s="78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2:20" s="13" customFormat="1" ht="34.5" customHeight="1">
      <c r="B61" s="7"/>
      <c r="C61" s="11" t="s">
        <v>172</v>
      </c>
      <c r="D61" s="8"/>
      <c r="E61" s="77">
        <v>70.5</v>
      </c>
      <c r="F61" s="9" t="s">
        <v>173</v>
      </c>
      <c r="G61" s="69"/>
      <c r="H61" s="69">
        <f t="shared" si="5"/>
        <v>0</v>
      </c>
      <c r="I61" s="113"/>
      <c r="J61" s="78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2:20" s="13" customFormat="1" ht="34.5" hidden="1" customHeight="1">
      <c r="B62" s="7"/>
      <c r="C62" s="11"/>
      <c r="D62" s="8"/>
      <c r="E62" s="112"/>
      <c r="F62" s="9"/>
      <c r="G62" s="69"/>
      <c r="H62" s="69"/>
      <c r="I62" s="113"/>
      <c r="J62" s="78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2:20" s="13" customFormat="1" ht="34.5" hidden="1" customHeight="1">
      <c r="B63" s="7"/>
      <c r="C63" s="11"/>
      <c r="D63" s="67"/>
      <c r="E63" s="77"/>
      <c r="F63" s="9"/>
      <c r="G63" s="69"/>
      <c r="H63" s="69"/>
      <c r="I63" s="67"/>
      <c r="J63" s="78"/>
      <c r="K63" s="14"/>
      <c r="L63" s="14"/>
      <c r="M63" s="14"/>
      <c r="N63" s="14"/>
      <c r="O63" s="14"/>
      <c r="P63" s="14"/>
      <c r="Q63" s="14"/>
      <c r="R63" s="14"/>
      <c r="S63" s="14"/>
      <c r="T63" s="68"/>
    </row>
    <row r="64" spans="2:20" s="13" customFormat="1" ht="34.5" hidden="1" customHeight="1">
      <c r="B64" s="7"/>
      <c r="C64" s="11"/>
      <c r="D64" s="67"/>
      <c r="E64" s="77"/>
      <c r="F64" s="9"/>
      <c r="G64" s="69"/>
      <c r="H64" s="69"/>
      <c r="I64" s="67"/>
      <c r="J64" s="78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spans="2:20" s="13" customFormat="1" ht="34.5" hidden="1" customHeight="1">
      <c r="B65" s="7"/>
      <c r="C65" s="11"/>
      <c r="D65" s="8"/>
      <c r="E65" s="77"/>
      <c r="F65" s="9"/>
      <c r="G65" s="69"/>
      <c r="H65" s="69"/>
      <c r="I65" s="67"/>
      <c r="J65" s="78"/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2:20" s="13" customFormat="1" ht="34.5" hidden="1" customHeight="1">
      <c r="B66" s="7"/>
      <c r="C66" s="11"/>
      <c r="D66" s="8"/>
      <c r="E66" s="77"/>
      <c r="F66" s="9"/>
      <c r="G66" s="69"/>
      <c r="H66" s="69"/>
      <c r="I66" s="110"/>
      <c r="J66" s="111"/>
      <c r="K66" s="14"/>
      <c r="L66" s="14"/>
      <c r="M66" s="14"/>
      <c r="N66" s="14"/>
      <c r="O66" s="14"/>
      <c r="P66" s="14"/>
      <c r="Q66" s="14"/>
      <c r="R66" s="14"/>
      <c r="S66" s="14"/>
      <c r="T66" s="14"/>
    </row>
    <row r="67" spans="2:20" s="13" customFormat="1" ht="34.5" hidden="1" customHeight="1">
      <c r="B67" s="7"/>
      <c r="C67" s="11"/>
      <c r="D67" s="67"/>
      <c r="E67" s="77"/>
      <c r="F67" s="9"/>
      <c r="G67" s="69"/>
      <c r="H67" s="69"/>
      <c r="I67" s="67"/>
      <c r="J67" s="78"/>
      <c r="K67" s="14"/>
      <c r="L67" s="14"/>
      <c r="M67" s="14"/>
      <c r="N67" s="14"/>
      <c r="O67" s="14"/>
      <c r="P67" s="14"/>
      <c r="Q67" s="14"/>
      <c r="R67" s="14"/>
      <c r="S67" s="14"/>
      <c r="T67" s="68"/>
    </row>
    <row r="68" spans="2:20" s="13" customFormat="1" ht="34.5" hidden="1" customHeight="1">
      <c r="B68" s="7"/>
      <c r="C68" s="11"/>
      <c r="D68" s="67"/>
      <c r="E68" s="77"/>
      <c r="F68" s="9"/>
      <c r="G68" s="69"/>
      <c r="H68" s="69"/>
      <c r="I68" s="67"/>
      <c r="J68" s="78"/>
      <c r="K68" s="14"/>
      <c r="L68" s="14"/>
      <c r="M68" s="14"/>
      <c r="N68" s="14"/>
      <c r="O68" s="14"/>
      <c r="P68" s="14"/>
      <c r="Q68" s="14"/>
      <c r="R68" s="14"/>
      <c r="S68" s="14"/>
      <c r="T68" s="14"/>
    </row>
    <row r="69" spans="2:20" s="13" customFormat="1" ht="34.5" hidden="1" customHeight="1">
      <c r="B69" s="7"/>
      <c r="C69" s="11"/>
      <c r="D69" s="8"/>
      <c r="E69" s="77"/>
      <c r="F69" s="9"/>
      <c r="G69" s="69"/>
      <c r="H69" s="69">
        <f t="shared" ref="H69" si="6">ROUNDDOWN(E69*G69,0)</f>
        <v>0</v>
      </c>
      <c r="I69" s="67"/>
      <c r="J69" s="78"/>
      <c r="K69" s="14"/>
      <c r="L69" s="14"/>
      <c r="M69" s="14"/>
      <c r="N69" s="14"/>
      <c r="O69" s="14"/>
      <c r="P69" s="14"/>
      <c r="Q69" s="14"/>
      <c r="R69" s="14"/>
      <c r="S69" s="14"/>
      <c r="T69" s="14"/>
    </row>
    <row r="70" spans="2:20" s="13" customFormat="1" ht="34.5" customHeight="1">
      <c r="B70" s="7"/>
      <c r="C70" s="66" t="s">
        <v>50</v>
      </c>
      <c r="D70" s="8"/>
      <c r="E70" s="77"/>
      <c r="F70" s="9"/>
      <c r="G70" s="69"/>
      <c r="H70" s="69">
        <f>SUM(H58:H69)</f>
        <v>0</v>
      </c>
      <c r="I70" s="110"/>
      <c r="J70" s="111"/>
      <c r="K70" s="14"/>
      <c r="L70" s="14"/>
      <c r="M70" s="14"/>
      <c r="N70" s="14"/>
      <c r="O70" s="14"/>
      <c r="P70" s="14"/>
      <c r="Q70" s="14"/>
      <c r="R70" s="14"/>
      <c r="S70" s="14"/>
      <c r="T70" s="14"/>
    </row>
  </sheetData>
  <mergeCells count="4">
    <mergeCell ref="I1:J1"/>
    <mergeCell ref="I6:J6"/>
    <mergeCell ref="I10:J10"/>
    <mergeCell ref="I14:J14"/>
  </mergeCells>
  <phoneticPr fontId="3"/>
  <printOptions horizontalCentered="1" verticalCentered="1"/>
  <pageMargins left="0.6692913385826772" right="0.59055118110236227" top="1.1023622047244095" bottom="0.9055118110236221" header="0.74803149606299213" footer="0.59055118110236227"/>
  <pageSetup paperSize="9" scale="98" orientation="landscape" horizontalDpi="1200" verticalDpi="1200" r:id="rId1"/>
  <headerFooter alignWithMargins="0">
    <oddHeader>&amp;L&amp;"ＭＳ 明朝,標準"（工事内訳書）</oddHeader>
  </headerFooter>
  <rowBreaks count="1" manualBreakCount="1">
    <brk id="53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B1:X27"/>
  <sheetViews>
    <sheetView view="pageBreakPreview" zoomScaleNormal="85" zoomScaleSheetLayoutView="100" workbookViewId="0">
      <pane xSplit="3" ySplit="1" topLeftCell="D2" activePane="bottomRight" state="frozen"/>
      <selection activeCell="C17" sqref="C17:E17"/>
      <selection pane="topRight" activeCell="C17" sqref="C17:E17"/>
      <selection pane="bottomLeft" activeCell="C17" sqref="C17:E17"/>
      <selection pane="bottomRight" activeCell="H4" sqref="H4"/>
    </sheetView>
  </sheetViews>
  <sheetFormatPr defaultColWidth="9" defaultRowHeight="35.1" customHeight="1"/>
  <cols>
    <col min="1" max="1" width="3.88671875" style="14" customWidth="1"/>
    <col min="2" max="2" width="10.21875" style="12" customWidth="1"/>
    <col min="3" max="3" width="22.109375" style="13" customWidth="1"/>
    <col min="4" max="4" width="27.88671875" style="14" customWidth="1"/>
    <col min="5" max="5" width="11.21875" style="15" customWidth="1"/>
    <col min="6" max="6" width="5" style="12" customWidth="1"/>
    <col min="7" max="7" width="16" style="16" customWidth="1"/>
    <col min="8" max="8" width="18.6640625" style="17" customWidth="1"/>
    <col min="9" max="10" width="11.21875" style="14" customWidth="1"/>
    <col min="11" max="11" width="12.88671875" style="14" customWidth="1"/>
    <col min="12" max="12" width="13.88671875" style="14" customWidth="1"/>
    <col min="13" max="13" width="4.21875" style="14" customWidth="1"/>
    <col min="14" max="14" width="4.88671875" style="14" customWidth="1"/>
    <col min="15" max="15" width="3.33203125" style="14" customWidth="1"/>
    <col min="16" max="16" width="11.88671875" style="14" customWidth="1"/>
    <col min="17" max="17" width="4" style="14" customWidth="1"/>
    <col min="18" max="18" width="15.33203125" style="14" customWidth="1"/>
    <col min="19" max="19" width="10.21875" style="14" customWidth="1"/>
    <col min="20" max="16384" width="9" style="14"/>
  </cols>
  <sheetData>
    <row r="1" spans="2:24" ht="35.1" customHeight="1">
      <c r="B1" s="2" t="s">
        <v>12</v>
      </c>
      <c r="C1" s="3" t="s">
        <v>13</v>
      </c>
      <c r="D1" s="2" t="s">
        <v>14</v>
      </c>
      <c r="E1" s="4" t="s">
        <v>8</v>
      </c>
      <c r="F1" s="2" t="s">
        <v>15</v>
      </c>
      <c r="G1" s="5" t="s">
        <v>16</v>
      </c>
      <c r="H1" s="6" t="s">
        <v>17</v>
      </c>
      <c r="I1" s="207" t="s">
        <v>18</v>
      </c>
      <c r="J1" s="208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2:24" s="13" customFormat="1" ht="34.5" customHeight="1">
      <c r="B2" s="101" t="s">
        <v>40</v>
      </c>
      <c r="C2" s="11"/>
      <c r="D2" s="102"/>
      <c r="E2" s="103"/>
      <c r="F2" s="104"/>
      <c r="G2" s="46"/>
      <c r="H2" s="10" t="str">
        <f>IF(F2="","",INT(E2*G2))</f>
        <v/>
      </c>
      <c r="I2" s="98"/>
      <c r="J2" s="105"/>
      <c r="K2" s="14"/>
      <c r="L2" s="14"/>
    </row>
    <row r="3" spans="2:24" s="13" customFormat="1" ht="34.5" customHeight="1">
      <c r="B3" s="66"/>
      <c r="C3" s="11" t="s">
        <v>10</v>
      </c>
      <c r="D3" s="102"/>
      <c r="E3" s="45">
        <v>1</v>
      </c>
      <c r="F3" s="104" t="s">
        <v>22</v>
      </c>
      <c r="G3" s="46"/>
      <c r="H3" s="10"/>
      <c r="I3" s="76"/>
      <c r="J3" s="106"/>
      <c r="K3" s="14"/>
      <c r="L3" s="14"/>
      <c r="R3" s="62"/>
    </row>
    <row r="4" spans="2:24" s="13" customFormat="1" ht="34.5" customHeight="1">
      <c r="B4" s="129"/>
      <c r="C4" s="130" t="s">
        <v>48</v>
      </c>
      <c r="D4" s="130"/>
      <c r="E4" s="131"/>
      <c r="F4" s="132"/>
      <c r="G4" s="133"/>
      <c r="H4" s="134"/>
      <c r="I4" s="135"/>
      <c r="J4" s="136"/>
      <c r="K4" s="14"/>
      <c r="L4" s="14"/>
    </row>
    <row r="5" spans="2:24" s="13" customFormat="1" ht="34.5" customHeight="1">
      <c r="B5" s="120"/>
      <c r="C5" s="130" t="s">
        <v>57</v>
      </c>
      <c r="D5" s="137"/>
      <c r="E5" s="131">
        <v>50</v>
      </c>
      <c r="F5" s="132" t="s">
        <v>58</v>
      </c>
      <c r="G5" s="133"/>
      <c r="H5" s="134">
        <f t="shared" ref="H5" si="0">ROUNDDOWN(E5*G5,0)</f>
        <v>0</v>
      </c>
      <c r="I5" s="213"/>
      <c r="J5" s="214"/>
      <c r="K5" s="14"/>
      <c r="L5" s="14"/>
      <c r="M5" s="14"/>
      <c r="N5" s="14"/>
      <c r="O5" s="14"/>
      <c r="P5" s="14"/>
      <c r="Q5" s="14"/>
    </row>
    <row r="6" spans="2:24" s="13" customFormat="1" ht="34.5" customHeight="1">
      <c r="B6" s="129"/>
      <c r="C6" s="130"/>
      <c r="D6" s="130"/>
      <c r="E6" s="138"/>
      <c r="F6" s="132"/>
      <c r="G6" s="133"/>
      <c r="H6" s="134"/>
      <c r="I6" s="213"/>
      <c r="J6" s="214"/>
      <c r="K6" s="14"/>
      <c r="L6" s="14"/>
    </row>
    <row r="7" spans="2:24" s="13" customFormat="1" ht="34.5" customHeight="1">
      <c r="B7" s="129"/>
      <c r="C7" s="130"/>
      <c r="D7" s="137"/>
      <c r="E7" s="131"/>
      <c r="F7" s="132"/>
      <c r="G7" s="133"/>
      <c r="H7" s="134"/>
      <c r="I7" s="216"/>
      <c r="J7" s="217"/>
      <c r="K7" s="59"/>
      <c r="L7" s="54"/>
    </row>
    <row r="8" spans="2:24" s="13" customFormat="1" ht="34.5" customHeight="1">
      <c r="B8" s="66"/>
      <c r="C8" s="100"/>
      <c r="D8" s="100"/>
      <c r="E8" s="45"/>
      <c r="F8" s="108"/>
      <c r="G8" s="46"/>
      <c r="H8" s="10"/>
      <c r="I8" s="218"/>
      <c r="J8" s="219"/>
      <c r="K8" s="59"/>
      <c r="L8" s="54"/>
    </row>
    <row r="9" spans="2:24" s="13" customFormat="1" ht="34.5" customHeight="1">
      <c r="B9" s="66"/>
      <c r="C9" s="100"/>
      <c r="D9" s="100"/>
      <c r="E9" s="107"/>
      <c r="F9" s="108"/>
      <c r="G9" s="46"/>
      <c r="H9" s="10" t="str">
        <f t="shared" ref="H9:H13" si="1">IF(F9="","",INT(E9*G9))</f>
        <v/>
      </c>
      <c r="I9" s="76" t="s">
        <v>30</v>
      </c>
      <c r="J9" s="106"/>
      <c r="K9" s="59"/>
      <c r="L9" s="54"/>
    </row>
    <row r="10" spans="2:24" s="13" customFormat="1" ht="34.5" customHeight="1">
      <c r="B10" s="66"/>
      <c r="C10" s="100"/>
      <c r="D10" s="100"/>
      <c r="E10" s="107"/>
      <c r="F10" s="108"/>
      <c r="G10" s="46"/>
      <c r="H10" s="10" t="str">
        <f t="shared" si="1"/>
        <v/>
      </c>
      <c r="I10" s="76" t="s">
        <v>30</v>
      </c>
      <c r="J10" s="106"/>
      <c r="K10" s="14"/>
      <c r="L10" s="54"/>
    </row>
    <row r="11" spans="2:24" s="13" customFormat="1" ht="34.5" customHeight="1">
      <c r="B11" s="66"/>
      <c r="C11" s="100"/>
      <c r="D11" s="100"/>
      <c r="E11" s="107"/>
      <c r="F11" s="108"/>
      <c r="G11" s="46"/>
      <c r="H11" s="10" t="str">
        <f t="shared" si="1"/>
        <v/>
      </c>
      <c r="I11" s="76" t="s">
        <v>30</v>
      </c>
      <c r="J11" s="106"/>
      <c r="K11" s="14"/>
      <c r="L11" s="55"/>
    </row>
    <row r="12" spans="2:24" s="13" customFormat="1" ht="34.5" customHeight="1">
      <c r="B12" s="66"/>
      <c r="C12" s="100"/>
      <c r="D12" s="100"/>
      <c r="E12" s="107"/>
      <c r="F12" s="108"/>
      <c r="G12" s="46"/>
      <c r="H12" s="10" t="str">
        <f t="shared" si="1"/>
        <v/>
      </c>
      <c r="I12" s="76" t="s">
        <v>30</v>
      </c>
      <c r="J12" s="106"/>
      <c r="K12" s="14"/>
      <c r="L12" s="14"/>
    </row>
    <row r="13" spans="2:24" s="13" customFormat="1" ht="34.5" customHeight="1">
      <c r="B13" s="66"/>
      <c r="C13" s="100"/>
      <c r="D13" s="100"/>
      <c r="E13" s="107"/>
      <c r="F13" s="108"/>
      <c r="G13" s="46"/>
      <c r="H13" s="10" t="str">
        <f t="shared" si="1"/>
        <v/>
      </c>
      <c r="I13" s="76" t="s">
        <v>30</v>
      </c>
      <c r="J13" s="105"/>
      <c r="K13" s="14"/>
      <c r="L13" s="14"/>
    </row>
    <row r="14" spans="2:24" s="13" customFormat="1" ht="34.5" customHeight="1">
      <c r="B14" s="66"/>
      <c r="C14" s="11" t="s">
        <v>24</v>
      </c>
      <c r="D14" s="109"/>
      <c r="E14" s="103"/>
      <c r="F14" s="104"/>
      <c r="G14" s="46" t="s">
        <v>30</v>
      </c>
      <c r="H14" s="10">
        <f>SUM(H3:H13)</f>
        <v>0</v>
      </c>
      <c r="I14" s="76" t="s">
        <v>30</v>
      </c>
      <c r="J14" s="106"/>
      <c r="K14" s="14"/>
      <c r="L14" s="14"/>
    </row>
    <row r="15" spans="2:24" ht="35.1" customHeight="1">
      <c r="E15" s="14"/>
      <c r="G15" s="47"/>
      <c r="K15" s="215"/>
      <c r="L15" s="215"/>
    </row>
    <row r="16" spans="2:24" ht="35.1" customHeight="1">
      <c r="E16" s="14"/>
      <c r="G16" s="47"/>
      <c r="K16" s="62"/>
    </row>
    <row r="17" spans="5:12" ht="35.1" customHeight="1">
      <c r="E17" s="14"/>
      <c r="F17" s="14"/>
      <c r="G17" s="47"/>
      <c r="K17" s="62"/>
    </row>
    <row r="18" spans="5:12" ht="35.1" customHeight="1">
      <c r="E18" s="14"/>
      <c r="F18" s="14"/>
      <c r="G18" s="47"/>
      <c r="L18" s="54"/>
    </row>
    <row r="19" spans="5:12" ht="35.1" customHeight="1">
      <c r="F19" s="14"/>
      <c r="L19" s="54"/>
    </row>
    <row r="20" spans="5:12" ht="35.1" customHeight="1">
      <c r="F20" s="14"/>
      <c r="L20" s="54"/>
    </row>
    <row r="21" spans="5:12" ht="35.1" customHeight="1">
      <c r="F21" s="14"/>
      <c r="K21" s="57"/>
      <c r="L21" s="54"/>
    </row>
    <row r="22" spans="5:12" ht="35.1" customHeight="1">
      <c r="F22" s="14"/>
      <c r="K22" s="139"/>
      <c r="L22" s="54"/>
    </row>
    <row r="23" spans="5:12" ht="35.1" customHeight="1">
      <c r="F23" s="14"/>
      <c r="K23" s="62"/>
    </row>
    <row r="24" spans="5:12" ht="35.1" customHeight="1">
      <c r="K24" s="16"/>
    </row>
    <row r="25" spans="5:12" ht="35.1" customHeight="1">
      <c r="K25" s="16"/>
    </row>
    <row r="27" spans="5:12" ht="35.1" customHeight="1">
      <c r="K27" s="215"/>
      <c r="L27" s="215"/>
    </row>
  </sheetData>
  <mergeCells count="7">
    <mergeCell ref="I1:J1"/>
    <mergeCell ref="I5:J5"/>
    <mergeCell ref="K27:L27"/>
    <mergeCell ref="K15:L15"/>
    <mergeCell ref="I6:J6"/>
    <mergeCell ref="I7:J7"/>
    <mergeCell ref="I8:J8"/>
  </mergeCells>
  <phoneticPr fontId="3"/>
  <printOptions horizontalCentered="1" verticalCentered="1"/>
  <pageMargins left="0.6692913385826772" right="0.59055118110236227" top="0.94488188976377963" bottom="0.6692913385826772" header="0.86614173228346458" footer="0.59055118110236227"/>
  <pageSetup paperSize="9" scale="98" orientation="landscape" horizontalDpi="1200" verticalDpi="1200" r:id="rId1"/>
  <headerFooter alignWithMargins="0">
    <oddHeader>&amp;L&amp;"ＭＳ 明朝,標準"（工事内訳書）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X20"/>
  <sheetViews>
    <sheetView zoomScaleNormal="85" zoomScaleSheetLayoutView="100" zoomScalePageLayoutView="85" workbookViewId="0">
      <selection activeCell="B15" sqref="B15"/>
    </sheetView>
  </sheetViews>
  <sheetFormatPr defaultColWidth="9" defaultRowHeight="35.1" customHeight="1"/>
  <cols>
    <col min="1" max="1" width="3.88671875" style="14" customWidth="1"/>
    <col min="2" max="2" width="10.21875" style="12" customWidth="1"/>
    <col min="3" max="3" width="22.109375" style="13" customWidth="1"/>
    <col min="4" max="4" width="27.88671875" style="14" customWidth="1"/>
    <col min="5" max="5" width="11.21875" style="15" customWidth="1"/>
    <col min="6" max="6" width="5" style="12" customWidth="1"/>
    <col min="7" max="7" width="16" style="16" customWidth="1"/>
    <col min="8" max="8" width="18.6640625" style="17" customWidth="1"/>
    <col min="9" max="10" width="11.21875" style="14" customWidth="1"/>
    <col min="11" max="11" width="10.77734375" style="25" customWidth="1"/>
    <col min="12" max="12" width="16.21875" style="14" customWidth="1"/>
    <col min="13" max="13" width="4.21875" style="14" customWidth="1"/>
    <col min="14" max="14" width="4.88671875" style="14" customWidth="1"/>
    <col min="15" max="15" width="3.33203125" style="14" customWidth="1"/>
    <col min="16" max="16" width="11.88671875" style="14" customWidth="1"/>
    <col min="17" max="17" width="4" style="14" customWidth="1"/>
    <col min="18" max="18" width="15.33203125" style="14" customWidth="1"/>
    <col min="19" max="19" width="10.21875" style="14" customWidth="1"/>
    <col min="20" max="16384" width="9" style="14"/>
  </cols>
  <sheetData>
    <row r="1" spans="2:24" ht="35.1" customHeight="1">
      <c r="B1" s="2" t="s">
        <v>12</v>
      </c>
      <c r="C1" s="3" t="s">
        <v>13</v>
      </c>
      <c r="D1" s="2" t="s">
        <v>14</v>
      </c>
      <c r="E1" s="4" t="s">
        <v>8</v>
      </c>
      <c r="F1" s="2" t="s">
        <v>15</v>
      </c>
      <c r="G1" s="5" t="s">
        <v>16</v>
      </c>
      <c r="H1" s="6" t="s">
        <v>17</v>
      </c>
      <c r="I1" s="207" t="s">
        <v>18</v>
      </c>
      <c r="J1" s="208"/>
      <c r="K1" s="18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</row>
    <row r="2" spans="2:24" s="13" customFormat="1" ht="34.5" customHeight="1">
      <c r="B2" s="101" t="s">
        <v>41</v>
      </c>
      <c r="C2" s="11"/>
      <c r="D2" s="102"/>
      <c r="E2" s="44" t="s">
        <v>30</v>
      </c>
      <c r="F2" s="9"/>
      <c r="G2" s="46" t="s">
        <v>30</v>
      </c>
      <c r="H2" s="10" t="str">
        <f>IF(F2="","",INT(E2*G2))</f>
        <v/>
      </c>
      <c r="I2" s="98"/>
      <c r="J2" s="105"/>
      <c r="K2" s="21"/>
    </row>
    <row r="3" spans="2:24" s="13" customFormat="1" ht="34.5" customHeight="1">
      <c r="B3" s="66"/>
      <c r="C3" s="11" t="s">
        <v>42</v>
      </c>
      <c r="D3" s="102"/>
      <c r="E3" s="45">
        <v>1</v>
      </c>
      <c r="F3" s="9" t="s">
        <v>29</v>
      </c>
      <c r="G3" s="48"/>
      <c r="H3" s="10"/>
      <c r="I3" s="76"/>
      <c r="J3" s="106"/>
      <c r="K3" s="21"/>
      <c r="R3" s="62"/>
    </row>
    <row r="4" spans="2:24" s="13" customFormat="1" ht="34.5" customHeight="1">
      <c r="B4" s="66"/>
      <c r="C4" s="100"/>
      <c r="D4" s="100"/>
      <c r="E4" s="44"/>
      <c r="F4" s="9"/>
      <c r="G4" s="46" t="s">
        <v>30</v>
      </c>
      <c r="H4" s="10" t="str">
        <f t="shared" ref="H4:H13" si="0">IF(F4="","",INT(E4*G4))</f>
        <v/>
      </c>
      <c r="I4" s="76"/>
      <c r="J4" s="106"/>
      <c r="K4" s="21"/>
    </row>
    <row r="5" spans="2:24" s="13" customFormat="1" ht="34.5" customHeight="1">
      <c r="B5" s="66"/>
      <c r="C5" s="100"/>
      <c r="D5" s="100"/>
      <c r="E5" s="44"/>
      <c r="F5" s="9"/>
      <c r="G5" s="46" t="s">
        <v>30</v>
      </c>
      <c r="H5" s="10" t="str">
        <f t="shared" si="0"/>
        <v/>
      </c>
      <c r="I5" s="76"/>
      <c r="J5" s="106"/>
      <c r="K5" s="21"/>
    </row>
    <row r="6" spans="2:24" s="13" customFormat="1" ht="34.5" customHeight="1">
      <c r="B6" s="66"/>
      <c r="C6" s="100"/>
      <c r="D6" s="100"/>
      <c r="E6" s="44"/>
      <c r="F6" s="9"/>
      <c r="G6" s="46" t="s">
        <v>30</v>
      </c>
      <c r="H6" s="10" t="str">
        <f t="shared" si="0"/>
        <v/>
      </c>
      <c r="I6" s="76" t="s">
        <v>30</v>
      </c>
      <c r="J6" s="106"/>
      <c r="K6" s="21"/>
    </row>
    <row r="7" spans="2:24" s="13" customFormat="1" ht="34.5" customHeight="1">
      <c r="B7" s="66"/>
      <c r="C7" s="100"/>
      <c r="D7" s="100"/>
      <c r="E7" s="44" t="s">
        <v>30</v>
      </c>
      <c r="F7" s="9"/>
      <c r="G7" s="46" t="s">
        <v>30</v>
      </c>
      <c r="H7" s="10" t="str">
        <f t="shared" si="0"/>
        <v/>
      </c>
      <c r="I7" s="76" t="s">
        <v>30</v>
      </c>
      <c r="J7" s="106"/>
      <c r="K7" s="21"/>
    </row>
    <row r="8" spans="2:24" s="13" customFormat="1" ht="34.5" customHeight="1">
      <c r="B8" s="66"/>
      <c r="C8" s="100"/>
      <c r="D8" s="100"/>
      <c r="E8" s="44" t="s">
        <v>30</v>
      </c>
      <c r="F8" s="9"/>
      <c r="G8" s="46" t="s">
        <v>30</v>
      </c>
      <c r="H8" s="10" t="str">
        <f t="shared" si="0"/>
        <v/>
      </c>
      <c r="I8" s="76" t="s">
        <v>30</v>
      </c>
      <c r="J8" s="106"/>
      <c r="K8" s="12"/>
      <c r="L8" s="54"/>
    </row>
    <row r="9" spans="2:24" s="13" customFormat="1" ht="34.5" customHeight="1">
      <c r="B9" s="66"/>
      <c r="C9" s="100"/>
      <c r="D9" s="100"/>
      <c r="E9" s="44" t="s">
        <v>30</v>
      </c>
      <c r="F9" s="9"/>
      <c r="G9" s="46" t="s">
        <v>30</v>
      </c>
      <c r="H9" s="10" t="str">
        <f t="shared" si="0"/>
        <v/>
      </c>
      <c r="I9" s="76" t="s">
        <v>30</v>
      </c>
      <c r="J9" s="106"/>
      <c r="K9" s="12"/>
      <c r="L9" s="54"/>
    </row>
    <row r="10" spans="2:24" s="13" customFormat="1" ht="34.5" customHeight="1">
      <c r="B10" s="66"/>
      <c r="C10" s="100"/>
      <c r="D10" s="100"/>
      <c r="E10" s="44" t="s">
        <v>30</v>
      </c>
      <c r="F10" s="9"/>
      <c r="G10" s="46" t="s">
        <v>30</v>
      </c>
      <c r="H10" s="10" t="str">
        <f t="shared" si="0"/>
        <v/>
      </c>
      <c r="I10" s="76" t="s">
        <v>30</v>
      </c>
      <c r="J10" s="106"/>
      <c r="K10" s="12"/>
      <c r="L10" s="54"/>
    </row>
    <row r="11" spans="2:24" s="13" customFormat="1" ht="34.5" customHeight="1">
      <c r="B11" s="66"/>
      <c r="C11" s="100"/>
      <c r="D11" s="100"/>
      <c r="E11" s="44" t="s">
        <v>30</v>
      </c>
      <c r="F11" s="9"/>
      <c r="G11" s="46" t="s">
        <v>30</v>
      </c>
      <c r="H11" s="10" t="str">
        <f t="shared" si="0"/>
        <v/>
      </c>
      <c r="I11" s="76" t="s">
        <v>30</v>
      </c>
      <c r="J11" s="106"/>
      <c r="K11" s="14"/>
      <c r="L11" s="54"/>
    </row>
    <row r="12" spans="2:24" s="13" customFormat="1" ht="34.5" customHeight="1">
      <c r="B12" s="66"/>
      <c r="C12" s="100"/>
      <c r="D12" s="100"/>
      <c r="E12" s="44" t="s">
        <v>30</v>
      </c>
      <c r="F12" s="9"/>
      <c r="G12" s="46" t="s">
        <v>30</v>
      </c>
      <c r="H12" s="10" t="str">
        <f t="shared" si="0"/>
        <v/>
      </c>
      <c r="I12" s="76" t="s">
        <v>30</v>
      </c>
      <c r="J12" s="106"/>
      <c r="K12" s="140"/>
      <c r="L12" s="55"/>
    </row>
    <row r="13" spans="2:24" s="13" customFormat="1" ht="34.5" customHeight="1">
      <c r="B13" s="66"/>
      <c r="C13" s="100"/>
      <c r="D13" s="100"/>
      <c r="E13" s="44" t="s">
        <v>30</v>
      </c>
      <c r="F13" s="9"/>
      <c r="G13" s="46" t="s">
        <v>30</v>
      </c>
      <c r="H13" s="10" t="str">
        <f t="shared" si="0"/>
        <v/>
      </c>
      <c r="I13" s="76" t="s">
        <v>30</v>
      </c>
      <c r="J13" s="105"/>
      <c r="K13" s="21"/>
    </row>
    <row r="14" spans="2:24" s="13" customFormat="1" ht="33.75" customHeight="1">
      <c r="B14" s="66"/>
      <c r="C14" s="11" t="s">
        <v>24</v>
      </c>
      <c r="D14" s="109"/>
      <c r="E14" s="44" t="s">
        <v>30</v>
      </c>
      <c r="F14" s="9"/>
      <c r="G14" s="46" t="s">
        <v>30</v>
      </c>
      <c r="H14" s="10">
        <f>SUM(H3:H13)</f>
        <v>0</v>
      </c>
      <c r="I14" s="76" t="s">
        <v>30</v>
      </c>
      <c r="J14" s="106"/>
      <c r="K14" s="21"/>
    </row>
    <row r="15" spans="2:24" ht="35.1" customHeight="1">
      <c r="E15" s="14"/>
      <c r="G15" s="47"/>
    </row>
    <row r="16" spans="2:24" ht="35.1" customHeight="1">
      <c r="E16" s="14"/>
      <c r="G16" s="47"/>
    </row>
    <row r="17" spans="5:7" ht="35.1" customHeight="1">
      <c r="E17" s="14"/>
      <c r="G17" s="47"/>
    </row>
    <row r="18" spans="5:7" ht="35.1" customHeight="1">
      <c r="E18" s="14"/>
      <c r="G18" s="47"/>
    </row>
    <row r="19" spans="5:7" ht="35.1" customHeight="1">
      <c r="E19" s="14"/>
      <c r="G19" s="47"/>
    </row>
    <row r="20" spans="5:7" ht="35.1" customHeight="1">
      <c r="E20" s="14"/>
      <c r="G20" s="47"/>
    </row>
  </sheetData>
  <mergeCells count="1">
    <mergeCell ref="I1:J1"/>
  </mergeCells>
  <phoneticPr fontId="3"/>
  <printOptions horizontalCentered="1" verticalCentered="1"/>
  <pageMargins left="0.6692913385826772" right="0.59055118110236227" top="0.94488188976377963" bottom="0.6692913385826772" header="0.86614173228346458" footer="0.59055118110236227"/>
  <pageSetup paperSize="9" scale="98" orientation="landscape" horizontalDpi="1200" verticalDpi="1200" r:id="rId1"/>
  <headerFooter alignWithMargins="0">
    <oddHeader>&amp;L&amp;"ＭＳ 明朝,標準"（工事内訳書）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66"/>
  </sheetPr>
  <dimension ref="B1:V18"/>
  <sheetViews>
    <sheetView tabSelected="1" view="pageLayout" zoomScaleNormal="85" zoomScaleSheetLayoutView="100" workbookViewId="0">
      <selection activeCell="L8" sqref="L8"/>
    </sheetView>
  </sheetViews>
  <sheetFormatPr defaultColWidth="9" defaultRowHeight="35.1" customHeight="1"/>
  <cols>
    <col min="1" max="1" width="3.88671875" style="14" customWidth="1"/>
    <col min="2" max="2" width="10.21875" style="12" customWidth="1"/>
    <col min="3" max="3" width="22.109375" style="13" customWidth="1"/>
    <col min="4" max="4" width="27.88671875" style="14" customWidth="1"/>
    <col min="5" max="5" width="11.21875" style="15" customWidth="1"/>
    <col min="6" max="6" width="5" style="12" customWidth="1"/>
    <col min="7" max="7" width="16" style="16" customWidth="1"/>
    <col min="8" max="8" width="18.6640625" style="17" customWidth="1"/>
    <col min="9" max="10" width="11.21875" style="14" customWidth="1"/>
    <col min="11" max="11" width="4.21875" style="14" customWidth="1"/>
    <col min="12" max="12" width="3.6640625" style="14" customWidth="1"/>
    <col min="13" max="13" width="3.33203125" style="14" customWidth="1"/>
    <col min="14" max="14" width="11.88671875" style="14" customWidth="1"/>
    <col min="15" max="15" width="4" style="14" customWidth="1"/>
    <col min="16" max="16" width="15.33203125" style="14" customWidth="1"/>
    <col min="17" max="17" width="10.21875" style="14" customWidth="1"/>
    <col min="18" max="16384" width="9" style="14"/>
  </cols>
  <sheetData>
    <row r="1" spans="2:22" ht="35.1" customHeight="1">
      <c r="B1" s="2" t="s">
        <v>12</v>
      </c>
      <c r="C1" s="3" t="s">
        <v>13</v>
      </c>
      <c r="D1" s="2" t="s">
        <v>14</v>
      </c>
      <c r="E1" s="4" t="s">
        <v>8</v>
      </c>
      <c r="F1" s="2" t="s">
        <v>15</v>
      </c>
      <c r="G1" s="5" t="s">
        <v>16</v>
      </c>
      <c r="H1" s="6" t="s">
        <v>17</v>
      </c>
      <c r="I1" s="207" t="s">
        <v>18</v>
      </c>
      <c r="J1" s="208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2:22" s="13" customFormat="1" ht="34.5" customHeight="1">
      <c r="B2" s="101" t="s">
        <v>43</v>
      </c>
      <c r="C2" s="11"/>
      <c r="D2" s="102"/>
      <c r="E2" s="103"/>
      <c r="F2" s="104"/>
      <c r="G2" s="46"/>
      <c r="H2" s="10" t="str">
        <f>IF(F2="","",INT(E2*G2))</f>
        <v/>
      </c>
      <c r="I2" s="98"/>
      <c r="J2" s="105"/>
    </row>
    <row r="3" spans="2:22" s="13" customFormat="1" ht="34.5" customHeight="1">
      <c r="B3" s="66"/>
      <c r="C3" s="11" t="s">
        <v>44</v>
      </c>
      <c r="D3" s="102"/>
      <c r="E3" s="103">
        <v>1</v>
      </c>
      <c r="F3" s="104" t="s">
        <v>22</v>
      </c>
      <c r="G3" s="48"/>
      <c r="H3" s="10"/>
      <c r="I3" s="76"/>
      <c r="J3" s="106"/>
      <c r="P3" s="62"/>
    </row>
    <row r="4" spans="2:22" s="13" customFormat="1" ht="34.5" customHeight="1">
      <c r="B4" s="66"/>
      <c r="C4" s="100"/>
      <c r="D4" s="100"/>
      <c r="E4" s="107"/>
      <c r="F4" s="108"/>
      <c r="G4" s="46"/>
      <c r="H4" s="10" t="str">
        <f>IF(F4="","",INT(E4*G4))</f>
        <v/>
      </c>
      <c r="I4" s="76"/>
      <c r="J4" s="106"/>
    </row>
    <row r="5" spans="2:22" s="13" customFormat="1" ht="34.5" customHeight="1">
      <c r="B5" s="66"/>
      <c r="C5" s="100"/>
      <c r="D5" s="100"/>
      <c r="E5" s="107"/>
      <c r="F5" s="108"/>
      <c r="G5" s="46"/>
      <c r="H5" s="10" t="str">
        <f>IF(F5="","",INT(E5*G5))</f>
        <v/>
      </c>
      <c r="I5" s="76"/>
      <c r="J5" s="106"/>
    </row>
    <row r="6" spans="2:22" s="13" customFormat="1" ht="34.5" customHeight="1">
      <c r="B6" s="66"/>
      <c r="C6" s="100"/>
      <c r="D6" s="100"/>
      <c r="E6" s="107"/>
      <c r="F6" s="108"/>
      <c r="G6" s="46"/>
      <c r="H6" s="10" t="str">
        <f>IF(F6="","",INT(E6*G6))</f>
        <v/>
      </c>
      <c r="I6" s="76" t="s">
        <v>30</v>
      </c>
      <c r="J6" s="106"/>
    </row>
    <row r="7" spans="2:22" s="13" customFormat="1" ht="34.5" customHeight="1">
      <c r="B7" s="66"/>
      <c r="C7" s="100"/>
      <c r="D7" s="100"/>
      <c r="E7" s="107"/>
      <c r="F7" s="108"/>
      <c r="G7" s="46"/>
      <c r="H7" s="10" t="str">
        <f t="shared" ref="H7:H13" si="0">IF(F7="","",INT(E7*G7))</f>
        <v/>
      </c>
      <c r="I7" s="76" t="s">
        <v>30</v>
      </c>
      <c r="J7" s="106"/>
    </row>
    <row r="8" spans="2:22" s="13" customFormat="1" ht="34.5" customHeight="1">
      <c r="B8" s="66"/>
      <c r="C8" s="100"/>
      <c r="D8" s="100"/>
      <c r="E8" s="107"/>
      <c r="F8" s="108"/>
      <c r="G8" s="46"/>
      <c r="H8" s="10" t="str">
        <f t="shared" si="0"/>
        <v/>
      </c>
      <c r="I8" s="76" t="s">
        <v>30</v>
      </c>
      <c r="J8" s="106"/>
      <c r="L8" s="63"/>
    </row>
    <row r="9" spans="2:22" s="13" customFormat="1" ht="34.5" customHeight="1">
      <c r="B9" s="66"/>
      <c r="C9" s="100"/>
      <c r="D9" s="100"/>
      <c r="E9" s="107"/>
      <c r="F9" s="108"/>
      <c r="G9" s="46"/>
      <c r="H9" s="10" t="str">
        <f t="shared" si="0"/>
        <v/>
      </c>
      <c r="I9" s="76" t="s">
        <v>30</v>
      </c>
      <c r="J9" s="106"/>
    </row>
    <row r="10" spans="2:22" s="13" customFormat="1" ht="34.5" customHeight="1">
      <c r="B10" s="66"/>
      <c r="C10" s="100"/>
      <c r="D10" s="100"/>
      <c r="E10" s="107"/>
      <c r="F10" s="108"/>
      <c r="G10" s="46"/>
      <c r="H10" s="10" t="str">
        <f t="shared" si="0"/>
        <v/>
      </c>
      <c r="I10" s="76" t="s">
        <v>30</v>
      </c>
      <c r="J10" s="106"/>
    </row>
    <row r="11" spans="2:22" s="13" customFormat="1" ht="34.5" customHeight="1">
      <c r="B11" s="66"/>
      <c r="C11" s="100"/>
      <c r="D11" s="100"/>
      <c r="E11" s="107"/>
      <c r="F11" s="108"/>
      <c r="G11" s="46"/>
      <c r="H11" s="10" t="str">
        <f t="shared" si="0"/>
        <v/>
      </c>
      <c r="I11" s="76" t="s">
        <v>30</v>
      </c>
      <c r="J11" s="106"/>
    </row>
    <row r="12" spans="2:22" s="13" customFormat="1" ht="34.5" customHeight="1">
      <c r="B12" s="66"/>
      <c r="C12" s="100"/>
      <c r="D12" s="100"/>
      <c r="E12" s="107"/>
      <c r="F12" s="108"/>
      <c r="G12" s="46" t="s">
        <v>30</v>
      </c>
      <c r="H12" s="10" t="str">
        <f t="shared" si="0"/>
        <v/>
      </c>
      <c r="I12" s="76" t="s">
        <v>30</v>
      </c>
      <c r="J12" s="106"/>
    </row>
    <row r="13" spans="2:22" s="13" customFormat="1" ht="34.5" customHeight="1">
      <c r="B13" s="66"/>
      <c r="C13" s="100"/>
      <c r="D13" s="100"/>
      <c r="E13" s="107"/>
      <c r="F13" s="108"/>
      <c r="G13" s="46" t="s">
        <v>30</v>
      </c>
      <c r="H13" s="10" t="str">
        <f t="shared" si="0"/>
        <v/>
      </c>
      <c r="I13" s="76" t="s">
        <v>30</v>
      </c>
      <c r="J13" s="105"/>
    </row>
    <row r="14" spans="2:22" s="13" customFormat="1" ht="34.5" customHeight="1">
      <c r="B14" s="66"/>
      <c r="C14" s="11" t="s">
        <v>24</v>
      </c>
      <c r="D14" s="109"/>
      <c r="E14" s="103"/>
      <c r="F14" s="104"/>
      <c r="G14" s="46" t="s">
        <v>30</v>
      </c>
      <c r="H14" s="10">
        <f>SUM(H3:H13)</f>
        <v>0</v>
      </c>
      <c r="I14" s="76" t="s">
        <v>30</v>
      </c>
      <c r="J14" s="106"/>
    </row>
    <row r="15" spans="2:22" ht="35.1" customHeight="1">
      <c r="E15" s="14"/>
      <c r="G15" s="47"/>
    </row>
    <row r="16" spans="2:22" ht="35.1" customHeight="1">
      <c r="E16" s="14"/>
      <c r="G16" s="47"/>
    </row>
    <row r="17" spans="5:7" ht="35.1" customHeight="1">
      <c r="E17" s="14"/>
      <c r="G17" s="47"/>
    </row>
    <row r="18" spans="5:7" ht="35.1" customHeight="1">
      <c r="E18" s="14"/>
      <c r="G18" s="47"/>
    </row>
  </sheetData>
  <mergeCells count="1">
    <mergeCell ref="I1:J1"/>
  </mergeCells>
  <phoneticPr fontId="3"/>
  <printOptions horizontalCentered="1" verticalCentered="1"/>
  <pageMargins left="0.6692913385826772" right="0.59055118110236227" top="0.94488188976377963" bottom="0.6692913385826772" header="0.86614173228346458" footer="0.59055118110236227"/>
  <pageSetup paperSize="9" scale="98" orientation="landscape" horizontalDpi="1200" verticalDpi="1200" r:id="rId1"/>
  <headerFooter alignWithMargins="0">
    <oddHeader>&amp;L&amp;"ＭＳ 明朝,標準"（工事内訳書）</oddHead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9</vt:i4>
      </vt:variant>
    </vt:vector>
  </HeadingPairs>
  <TitlesOfParts>
    <vt:vector size="16" baseType="lpstr">
      <vt:lpstr>表紙･種目別内訳</vt:lpstr>
      <vt:lpstr>科目別内訳　A</vt:lpstr>
      <vt:lpstr>細目別内訳　Ａ-Ⅰ</vt:lpstr>
      <vt:lpstr>細目別内訳　Ａ-Ⅱ</vt:lpstr>
      <vt:lpstr>細目別内訳(共通仮設費）</vt:lpstr>
      <vt:lpstr>細目別内訳（現場管理費）</vt:lpstr>
      <vt:lpstr>細目別内訳（一般管理費等）</vt:lpstr>
      <vt:lpstr>'科目別内訳　A'!Print_Area</vt:lpstr>
      <vt:lpstr>'細目別内訳　Ａ-Ⅰ'!Print_Area</vt:lpstr>
      <vt:lpstr>'細目別内訳　Ａ-Ⅱ'!Print_Area</vt:lpstr>
      <vt:lpstr>'細目別内訳（一般管理費等）'!Print_Area</vt:lpstr>
      <vt:lpstr>'細目別内訳(共通仮設費）'!Print_Area</vt:lpstr>
      <vt:lpstr>'細目別内訳（現場管理費）'!Print_Area</vt:lpstr>
      <vt:lpstr>表紙･種目別内訳!Print_Area</vt:lpstr>
      <vt:lpstr>'細目別内訳　Ａ-Ⅰ'!Print_Titles</vt:lpstr>
      <vt:lpstr>'細目別内訳　Ａ-Ⅱ'!Print_Titles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酒井　美穂</dc:creator>
  <cp:lastModifiedBy>神原 晋悟</cp:lastModifiedBy>
  <cp:lastPrinted>2025-04-19T00:47:56Z</cp:lastPrinted>
  <dcterms:created xsi:type="dcterms:W3CDTF">1999-09-13T06:26:59Z</dcterms:created>
  <dcterms:modified xsi:type="dcterms:W3CDTF">2025-04-19T06:32:36Z</dcterms:modified>
</cp:coreProperties>
</file>