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10.123.43.204\disk1\11柳原\05 支出\05 需用費\05 第一教棟トイレ修繕業務\"/>
    </mc:Choice>
  </mc:AlternateContent>
  <bookViews>
    <workbookView xWindow="0" yWindow="0" windowWidth="28800" windowHeight="11520" tabRatio="623"/>
  </bookViews>
  <sheets>
    <sheet name="表紙" sheetId="16" r:id="rId1"/>
    <sheet name="B-1" sheetId="19" r:id="rId2"/>
    <sheet name="B-2" sheetId="21" r:id="rId3"/>
    <sheet name="B-3" sheetId="24" r:id="rId4"/>
    <sheet name="B-4" sheetId="25" r:id="rId5"/>
    <sheet name="B-5" sheetId="26" r:id="rId6"/>
    <sheet name="B-6" sheetId="27" r:id="rId7"/>
    <sheet name="B-7" sheetId="31" r:id="rId8"/>
    <sheet name="B-7a" sheetId="28" r:id="rId9"/>
    <sheet name="B-7b" sheetId="30" r:id="rId10"/>
    <sheet name="B-8" sheetId="29" r:id="rId11"/>
    <sheet name="B-8a" sheetId="32" r:id="rId12"/>
    <sheet name="B-8b" sheetId="33" r:id="rId13"/>
    <sheet name="B-8c" sheetId="34" r:id="rId14"/>
  </sheets>
  <externalReferences>
    <externalReference r:id="rId15"/>
  </externalReferences>
  <definedNames>
    <definedName name="_xlnm.Print_Area" localSheetId="1">'B-1'!$B$1:$I$16</definedName>
    <definedName name="_xlnm.Print_Area" localSheetId="2">'B-2'!$B$1:$I$16</definedName>
    <definedName name="_xlnm.Print_Area" localSheetId="3">'B-3'!$B$1:$I$16</definedName>
    <definedName name="_xlnm.Print_Area" localSheetId="4">'B-4'!$B$1:$I$16</definedName>
    <definedName name="_xlnm.Print_Area" localSheetId="5">'B-5'!$B$1:$I$16</definedName>
    <definedName name="_xlnm.Print_Area" localSheetId="6">'B-6'!$B$1:$I$16</definedName>
    <definedName name="_xlnm.Print_Area" localSheetId="7">'B-7'!$B$1:$I$16</definedName>
    <definedName name="_xlnm.Print_Area" localSheetId="8">'B-7a'!$B$1:$I$16</definedName>
    <definedName name="_xlnm.Print_Area" localSheetId="9">'B-7b'!$B$1:$I$16</definedName>
    <definedName name="_xlnm.Print_Area" localSheetId="10">'B-8'!$B$1:$I$16</definedName>
    <definedName name="_xlnm.Print_Area" localSheetId="11">'B-8a'!$B$1:$I$16</definedName>
    <definedName name="_xlnm.Print_Area" localSheetId="12">'B-8b'!$B$1:$I$16</definedName>
    <definedName name="_xlnm.Print_Area" localSheetId="13">'B-8c'!$B$1:$I$16</definedName>
    <definedName name="_xlnm.Print_Titles" localSheetId="1">'B-1'!$1:$1</definedName>
    <definedName name="_xlnm.Print_Titles" localSheetId="2">'B-2'!$1:$1</definedName>
    <definedName name="_xlnm.Print_Titles" localSheetId="3">'B-3'!$1:$1</definedName>
    <definedName name="_xlnm.Print_Titles" localSheetId="4">'B-4'!$1:$1</definedName>
    <definedName name="_xlnm.Print_Titles" localSheetId="5">'B-5'!$1:$1</definedName>
    <definedName name="_xlnm.Print_Titles" localSheetId="6">'B-6'!$1:$1</definedName>
    <definedName name="_xlnm.Print_Titles" localSheetId="7">'B-7'!$1:$1</definedName>
    <definedName name="_xlnm.Print_Titles" localSheetId="8">'B-7a'!$1:$1</definedName>
    <definedName name="_xlnm.Print_Titles" localSheetId="9">'B-7b'!$1:$1</definedName>
    <definedName name="_xlnm.Print_Titles" localSheetId="10">'B-8'!$1:$1</definedName>
    <definedName name="_xlnm.Print_Titles" localSheetId="11">'B-8a'!$1:$1</definedName>
    <definedName name="_xlnm.Print_Titles" localSheetId="12">'B-8b'!$1:$1</definedName>
    <definedName name="_xlnm.Print_Titles" localSheetId="13">'B-8c'!$1:$1</definedName>
    <definedName name="あ" localSheetId="3">#REF!</definedName>
    <definedName name="あ" localSheetId="4">#REF!</definedName>
    <definedName name="あ" localSheetId="5">#REF!</definedName>
    <definedName name="あ" localSheetId="6">#REF!</definedName>
    <definedName name="あ" localSheetId="7">#REF!</definedName>
    <definedName name="あ" localSheetId="8">#REF!</definedName>
    <definedName name="あ" localSheetId="9">#REF!</definedName>
    <definedName name="あ" localSheetId="10">#REF!</definedName>
    <definedName name="あ" localSheetId="11">#REF!</definedName>
    <definedName name="あ" localSheetId="12">#REF!</definedName>
    <definedName name="あ" localSheetId="13">#REF!</definedName>
    <definedName name="あ">#REF!</definedName>
    <definedName name="い" localSheetId="3">#REF!</definedName>
    <definedName name="い" localSheetId="4">#REF!</definedName>
    <definedName name="い" localSheetId="5">#REF!</definedName>
    <definedName name="い" localSheetId="6">#REF!</definedName>
    <definedName name="い" localSheetId="7">#REF!</definedName>
    <definedName name="い" localSheetId="8">#REF!</definedName>
    <definedName name="い" localSheetId="9">#REF!</definedName>
    <definedName name="い" localSheetId="10">#REF!</definedName>
    <definedName name="い" localSheetId="11">#REF!</definedName>
    <definedName name="い" localSheetId="12">#REF!</definedName>
    <definedName name="い" localSheetId="13">#REF!</definedName>
    <definedName name="い">#REF!</definedName>
    <definedName name="ｶﾞﾗｽ工事" localSheetId="1">'B-1'!#REF!</definedName>
    <definedName name="ｶﾞﾗｽ工事" localSheetId="2">'B-2'!#REF!</definedName>
    <definedName name="ｶﾞﾗｽ工事" localSheetId="3">'B-3'!#REF!</definedName>
    <definedName name="ｶﾞﾗｽ工事" localSheetId="4">'B-4'!#REF!</definedName>
    <definedName name="ｶﾞﾗｽ工事" localSheetId="5">'B-5'!#REF!</definedName>
    <definedName name="ｶﾞﾗｽ工事" localSheetId="6">'B-6'!#REF!</definedName>
    <definedName name="ｶﾞﾗｽ工事" localSheetId="7">'B-7'!#REF!</definedName>
    <definedName name="ｶﾞﾗｽ工事" localSheetId="8">'B-7a'!#REF!</definedName>
    <definedName name="ｶﾞﾗｽ工事" localSheetId="9">'B-7b'!#REF!</definedName>
    <definedName name="ｶﾞﾗｽ工事" localSheetId="10">'B-8'!#REF!</definedName>
    <definedName name="ｶﾞﾗｽ工事" localSheetId="11">'B-8a'!#REF!</definedName>
    <definedName name="ｶﾞﾗｽ工事" localSheetId="12">'B-8b'!#REF!</definedName>
    <definedName name="ｶﾞﾗｽ工事" localSheetId="13">'B-8c'!#REF!</definedName>
    <definedName name="ｶﾞﾗｽ工事">#REF!</definedName>
    <definedName name="ｺﾝｸﾘｰﾄ工事" localSheetId="1">'B-1'!#REF!</definedName>
    <definedName name="ｺﾝｸﾘｰﾄ工事" localSheetId="2">'B-2'!#REF!</definedName>
    <definedName name="ｺﾝｸﾘｰﾄ工事" localSheetId="3">'B-3'!#REF!</definedName>
    <definedName name="ｺﾝｸﾘｰﾄ工事" localSheetId="4">'B-4'!#REF!</definedName>
    <definedName name="ｺﾝｸﾘｰﾄ工事" localSheetId="5">'B-5'!#REF!</definedName>
    <definedName name="ｺﾝｸﾘｰﾄ工事" localSheetId="6">'B-6'!#REF!</definedName>
    <definedName name="ｺﾝｸﾘｰﾄ工事" localSheetId="7">'B-7'!#REF!</definedName>
    <definedName name="ｺﾝｸﾘｰﾄ工事" localSheetId="8">'B-7a'!#REF!</definedName>
    <definedName name="ｺﾝｸﾘｰﾄ工事" localSheetId="9">'B-7b'!#REF!</definedName>
    <definedName name="ｺﾝｸﾘｰﾄ工事" localSheetId="10">'B-8'!#REF!</definedName>
    <definedName name="ｺﾝｸﾘｰﾄ工事" localSheetId="11">'B-8a'!#REF!</definedName>
    <definedName name="ｺﾝｸﾘｰﾄ工事" localSheetId="12">'B-8b'!#REF!</definedName>
    <definedName name="ｺﾝｸﾘｰﾄ工事" localSheetId="13">'B-8c'!#REF!</definedName>
    <definedName name="ｺﾝｸﾘｰﾄ工事">#REF!</definedName>
    <definedName name="ﾀｲﾙ工事" localSheetId="1">'B-1'!#REF!</definedName>
    <definedName name="ﾀｲﾙ工事" localSheetId="2">'B-2'!#REF!</definedName>
    <definedName name="ﾀｲﾙ工事" localSheetId="3">'B-3'!#REF!</definedName>
    <definedName name="ﾀｲﾙ工事" localSheetId="4">'B-4'!#REF!</definedName>
    <definedName name="ﾀｲﾙ工事" localSheetId="5">'B-5'!#REF!</definedName>
    <definedName name="ﾀｲﾙ工事" localSheetId="6">'B-6'!#REF!</definedName>
    <definedName name="ﾀｲﾙ工事" localSheetId="7">'B-7'!#REF!</definedName>
    <definedName name="ﾀｲﾙ工事" localSheetId="8">'B-7a'!#REF!</definedName>
    <definedName name="ﾀｲﾙ工事" localSheetId="9">'B-7b'!#REF!</definedName>
    <definedName name="ﾀｲﾙ工事" localSheetId="10">'B-8'!#REF!</definedName>
    <definedName name="ﾀｲﾙ工事" localSheetId="11">'B-8a'!#REF!</definedName>
    <definedName name="ﾀｲﾙ工事" localSheetId="12">'B-8b'!#REF!</definedName>
    <definedName name="ﾀｲﾙ工事" localSheetId="13">'B-8c'!#REF!</definedName>
    <definedName name="ﾀｲﾙ工事">#REF!</definedName>
    <definedName name="や工事" localSheetId="2">'[1]内訳書（Ａ共通）'!#REF!</definedName>
    <definedName name="や工事" localSheetId="3">'[1]内訳書（Ａ共通）'!#REF!</definedName>
    <definedName name="や工事" localSheetId="4">'[1]内訳書（Ａ共通）'!#REF!</definedName>
    <definedName name="や工事" localSheetId="5">'[1]内訳書（Ａ共通）'!#REF!</definedName>
    <definedName name="や工事" localSheetId="6">'[1]内訳書（Ａ共通）'!#REF!</definedName>
    <definedName name="や工事" localSheetId="7">'[1]内訳書（Ａ共通）'!#REF!</definedName>
    <definedName name="や工事" localSheetId="8">'[1]内訳書（Ａ共通）'!#REF!</definedName>
    <definedName name="や工事" localSheetId="9">'[1]内訳書（Ａ共通）'!#REF!</definedName>
    <definedName name="や工事" localSheetId="10">'[1]内訳書（Ａ共通）'!#REF!</definedName>
    <definedName name="や工事" localSheetId="11">'[1]内訳書（Ａ共通）'!#REF!</definedName>
    <definedName name="や工事" localSheetId="12">'[1]内訳書（Ａ共通）'!#REF!</definedName>
    <definedName name="や工事" localSheetId="13">'[1]内訳書（Ａ共通）'!#REF!</definedName>
    <definedName name="や工事">'[1]内訳書（Ａ共通）'!#REF!</definedName>
    <definedName name="屋根工事" localSheetId="1">'B-1'!#REF!</definedName>
    <definedName name="屋根工事" localSheetId="2">'B-2'!#REF!</definedName>
    <definedName name="屋根工事" localSheetId="3">'B-3'!#REF!</definedName>
    <definedName name="屋根工事" localSheetId="4">'B-4'!#REF!</definedName>
    <definedName name="屋根工事" localSheetId="5">'B-5'!#REF!</definedName>
    <definedName name="屋根工事" localSheetId="6">'B-6'!#REF!</definedName>
    <definedName name="屋根工事" localSheetId="7">'B-7'!#REF!</definedName>
    <definedName name="屋根工事" localSheetId="8">'B-7a'!#REF!</definedName>
    <definedName name="屋根工事" localSheetId="9">'B-7b'!#REF!</definedName>
    <definedName name="屋根工事" localSheetId="10">'B-8'!#REF!</definedName>
    <definedName name="屋根工事" localSheetId="11">'B-8a'!#REF!</definedName>
    <definedName name="屋根工事" localSheetId="12">'B-8b'!#REF!</definedName>
    <definedName name="屋根工事" localSheetId="13">'B-8c'!#REF!</definedName>
    <definedName name="屋根工事">#REF!</definedName>
    <definedName name="仮設工事" localSheetId="1">'B-1'!#REF!</definedName>
    <definedName name="仮設工事" localSheetId="2">'B-2'!#REF!</definedName>
    <definedName name="仮設工事" localSheetId="3">'B-3'!#REF!</definedName>
    <definedName name="仮設工事" localSheetId="4">'B-4'!#REF!</definedName>
    <definedName name="仮設工事" localSheetId="5">'B-5'!#REF!</definedName>
    <definedName name="仮設工事" localSheetId="6">'B-6'!#REF!</definedName>
    <definedName name="仮設工事" localSheetId="7">'B-7'!#REF!</definedName>
    <definedName name="仮設工事" localSheetId="8">'B-7a'!#REF!</definedName>
    <definedName name="仮設工事" localSheetId="9">'B-7b'!#REF!</definedName>
    <definedName name="仮設工事" localSheetId="10">'B-8'!#REF!</definedName>
    <definedName name="仮設工事" localSheetId="11">'B-8a'!#REF!</definedName>
    <definedName name="仮設工事" localSheetId="12">'B-8b'!#REF!</definedName>
    <definedName name="仮設工事" localSheetId="13">'B-8c'!#REF!</definedName>
    <definedName name="仮設工事">#REF!</definedName>
    <definedName name="花工事" localSheetId="2">'[1]内訳書（Ａ共通）'!#REF!</definedName>
    <definedName name="花工事" localSheetId="3">'[1]内訳書（Ａ共通）'!#REF!</definedName>
    <definedName name="花工事" localSheetId="4">'[1]内訳書（Ａ共通）'!#REF!</definedName>
    <definedName name="花工事" localSheetId="5">'[1]内訳書（Ａ共通）'!#REF!</definedName>
    <definedName name="花工事" localSheetId="6">'[1]内訳書（Ａ共通）'!#REF!</definedName>
    <definedName name="花工事" localSheetId="7">'[1]内訳書（Ａ共通）'!#REF!</definedName>
    <definedName name="花工事" localSheetId="8">'[1]内訳書（Ａ共通）'!#REF!</definedName>
    <definedName name="花工事" localSheetId="9">'[1]内訳書（Ａ共通）'!#REF!</definedName>
    <definedName name="花工事" localSheetId="10">'[1]内訳書（Ａ共通）'!#REF!</definedName>
    <definedName name="花工事" localSheetId="11">'[1]内訳書（Ａ共通）'!#REF!</definedName>
    <definedName name="花工事" localSheetId="12">'[1]内訳書（Ａ共通）'!#REF!</definedName>
    <definedName name="花工事" localSheetId="13">'[1]内訳書（Ａ共通）'!#REF!</definedName>
    <definedName name="花工事">'[1]内訳書（Ａ共通）'!#REF!</definedName>
    <definedName name="海工事" localSheetId="2">'[1]内訳書（Ａ共通）'!#REF!</definedName>
    <definedName name="海工事" localSheetId="3">'[1]内訳書（Ａ共通）'!#REF!</definedName>
    <definedName name="海工事" localSheetId="4">'[1]内訳書（Ａ共通）'!#REF!</definedName>
    <definedName name="海工事" localSheetId="5">'[1]内訳書（Ａ共通）'!#REF!</definedName>
    <definedName name="海工事" localSheetId="6">'[1]内訳書（Ａ共通）'!#REF!</definedName>
    <definedName name="海工事" localSheetId="7">'[1]内訳書（Ａ共通）'!#REF!</definedName>
    <definedName name="海工事" localSheetId="8">'[1]内訳書（Ａ共通）'!#REF!</definedName>
    <definedName name="海工事" localSheetId="9">'[1]内訳書（Ａ共通）'!#REF!</definedName>
    <definedName name="海工事" localSheetId="10">'[1]内訳書（Ａ共通）'!#REF!</definedName>
    <definedName name="海工事" localSheetId="11">'[1]内訳書（Ａ共通）'!#REF!</definedName>
    <definedName name="海工事" localSheetId="12">'[1]内訳書（Ａ共通）'!#REF!</definedName>
    <definedName name="海工事" localSheetId="13">'[1]内訳書（Ａ共通）'!#REF!</definedName>
    <definedName name="海工事">'[1]内訳書（Ａ共通）'!#REF!</definedName>
    <definedName name="外構工事" localSheetId="1">'B-1'!#REF!</definedName>
    <definedName name="外構工事" localSheetId="2">'B-2'!#REF!</definedName>
    <definedName name="外構工事" localSheetId="3">'B-3'!#REF!</definedName>
    <definedName name="外構工事" localSheetId="4">'B-4'!#REF!</definedName>
    <definedName name="外構工事" localSheetId="5">'B-5'!#REF!</definedName>
    <definedName name="外構工事" localSheetId="6">'B-6'!#REF!</definedName>
    <definedName name="外構工事" localSheetId="7">'B-7'!#REF!</definedName>
    <definedName name="外構工事" localSheetId="8">'B-7a'!#REF!</definedName>
    <definedName name="外構工事" localSheetId="9">'B-7b'!#REF!</definedName>
    <definedName name="外構工事" localSheetId="10">'B-8'!#REF!</definedName>
    <definedName name="外構工事" localSheetId="11">'B-8a'!#REF!</definedName>
    <definedName name="外構工事" localSheetId="12">'B-8b'!#REF!</definedName>
    <definedName name="外構工事" localSheetId="13">'B-8c'!#REF!</definedName>
    <definedName name="外構工事">#REF!</definedName>
    <definedName name="教工事" localSheetId="2">'[1]内訳書（Ａ共通）'!#REF!</definedName>
    <definedName name="教工事" localSheetId="3">'[1]内訳書（Ａ共通）'!#REF!</definedName>
    <definedName name="教工事" localSheetId="4">'[1]内訳書（Ａ共通）'!#REF!</definedName>
    <definedName name="教工事" localSheetId="5">'[1]内訳書（Ａ共通）'!#REF!</definedName>
    <definedName name="教工事" localSheetId="6">'[1]内訳書（Ａ共通）'!#REF!</definedName>
    <definedName name="教工事" localSheetId="7">'[1]内訳書（Ａ共通）'!#REF!</definedName>
    <definedName name="教工事" localSheetId="8">'[1]内訳書（Ａ共通）'!#REF!</definedName>
    <definedName name="教工事" localSheetId="9">'[1]内訳書（Ａ共通）'!#REF!</definedName>
    <definedName name="教工事" localSheetId="10">'[1]内訳書（Ａ共通）'!#REF!</definedName>
    <definedName name="教工事" localSheetId="11">'[1]内訳書（Ａ共通）'!#REF!</definedName>
    <definedName name="教工事" localSheetId="12">'[1]内訳書（Ａ共通）'!#REF!</definedName>
    <definedName name="教工事" localSheetId="13">'[1]内訳書（Ａ共通）'!#REF!</definedName>
    <definedName name="教工事">'[1]内訳書（Ａ共通）'!#REF!</definedName>
    <definedName name="金属工事" localSheetId="1">'B-1'!#REF!</definedName>
    <definedName name="金属工事" localSheetId="2">'B-2'!#REF!</definedName>
    <definedName name="金属工事" localSheetId="3">'B-3'!#REF!</definedName>
    <definedName name="金属工事" localSheetId="4">'B-4'!#REF!</definedName>
    <definedName name="金属工事" localSheetId="5">'B-5'!#REF!</definedName>
    <definedName name="金属工事" localSheetId="6">'B-6'!#REF!</definedName>
    <definedName name="金属工事" localSheetId="7">'B-7'!#REF!</definedName>
    <definedName name="金属工事" localSheetId="8">'B-7a'!#REF!</definedName>
    <definedName name="金属工事" localSheetId="9">'B-7b'!#REF!</definedName>
    <definedName name="金属工事" localSheetId="10">'B-8'!#REF!</definedName>
    <definedName name="金属工事" localSheetId="11">'B-8a'!#REF!</definedName>
    <definedName name="金属工事" localSheetId="12">'B-8b'!#REF!</definedName>
    <definedName name="金属工事" localSheetId="13">'B-8c'!#REF!</definedName>
    <definedName name="金属工事">#REF!</definedName>
    <definedName name="経費率" localSheetId="7">#REF!</definedName>
    <definedName name="経費率" localSheetId="9">#REF!</definedName>
    <definedName name="経費率" localSheetId="11">#REF!</definedName>
    <definedName name="経費率" localSheetId="12">#REF!</definedName>
    <definedName name="経費率" localSheetId="13">#REF!</definedName>
    <definedName name="経費率">#REF!</definedName>
    <definedName name="工事" localSheetId="2">'[1]内訳書（Ａ共通）'!#REF!</definedName>
    <definedName name="工事" localSheetId="3">'[1]内訳書（Ａ共通）'!#REF!</definedName>
    <definedName name="工事" localSheetId="4">'[1]内訳書（Ａ共通）'!#REF!</definedName>
    <definedName name="工事" localSheetId="5">'[1]内訳書（Ａ共通）'!#REF!</definedName>
    <definedName name="工事" localSheetId="6">'[1]内訳書（Ａ共通）'!#REF!</definedName>
    <definedName name="工事" localSheetId="7">'[1]内訳書（Ａ共通）'!#REF!</definedName>
    <definedName name="工事" localSheetId="8">'[1]内訳書（Ａ共通）'!#REF!</definedName>
    <definedName name="工事" localSheetId="9">'[1]内訳書（Ａ共通）'!#REF!</definedName>
    <definedName name="工事" localSheetId="10">'[1]内訳書（Ａ共通）'!#REF!</definedName>
    <definedName name="工事" localSheetId="11">'[1]内訳書（Ａ共通）'!#REF!</definedName>
    <definedName name="工事" localSheetId="12">'[1]内訳書（Ａ共通）'!#REF!</definedName>
    <definedName name="工事" localSheetId="13">'[1]内訳書（Ａ共通）'!#REF!</definedName>
    <definedName name="工事">'[1]内訳書（Ａ共通）'!#REF!</definedName>
    <definedName name="鋼製工事" localSheetId="1">'B-1'!#REF!</definedName>
    <definedName name="鋼製工事" localSheetId="2">'B-2'!#REF!</definedName>
    <definedName name="鋼製工事" localSheetId="3">'B-3'!#REF!</definedName>
    <definedName name="鋼製工事" localSheetId="4">'B-4'!#REF!</definedName>
    <definedName name="鋼製工事" localSheetId="5">'B-5'!#REF!</definedName>
    <definedName name="鋼製工事" localSheetId="6">'B-6'!#REF!</definedName>
    <definedName name="鋼製工事" localSheetId="7">'B-7'!#REF!</definedName>
    <definedName name="鋼製工事" localSheetId="8">'B-7a'!#REF!</definedName>
    <definedName name="鋼製工事" localSheetId="9">'B-7b'!#REF!</definedName>
    <definedName name="鋼製工事" localSheetId="10">'B-8'!#REF!</definedName>
    <definedName name="鋼製工事" localSheetId="11">'B-8a'!#REF!</definedName>
    <definedName name="鋼製工事" localSheetId="12">'B-8b'!#REF!</definedName>
    <definedName name="鋼製工事" localSheetId="13">'B-8c'!#REF!</definedName>
    <definedName name="鋼製工事">#REF!</definedName>
    <definedName name="左官工事" localSheetId="1">'B-1'!#REF!</definedName>
    <definedName name="左官工事" localSheetId="2">'B-2'!#REF!</definedName>
    <definedName name="左官工事" localSheetId="3">'B-3'!#REF!</definedName>
    <definedName name="左官工事" localSheetId="4">'B-4'!#REF!</definedName>
    <definedName name="左官工事" localSheetId="5">'B-5'!#REF!</definedName>
    <definedName name="左官工事" localSheetId="6">'B-6'!#REF!</definedName>
    <definedName name="左官工事" localSheetId="7">'B-7'!#REF!</definedName>
    <definedName name="左官工事" localSheetId="8">'B-7a'!#REF!</definedName>
    <definedName name="左官工事" localSheetId="9">'B-7b'!#REF!</definedName>
    <definedName name="左官工事" localSheetId="10">'B-8'!#REF!</definedName>
    <definedName name="左官工事" localSheetId="11">'B-8a'!#REF!</definedName>
    <definedName name="左官工事" localSheetId="12">'B-8b'!#REF!</definedName>
    <definedName name="左官工事" localSheetId="13">'B-8c'!#REF!</definedName>
    <definedName name="左官工事">#REF!</definedName>
    <definedName name="雑工事" localSheetId="1">'B-1'!#REF!</definedName>
    <definedName name="雑工事" localSheetId="2">'B-2'!#REF!</definedName>
    <definedName name="雑工事" localSheetId="3">'B-3'!#REF!</definedName>
    <definedName name="雑工事" localSheetId="4">'B-4'!#REF!</definedName>
    <definedName name="雑工事" localSheetId="5">'B-5'!#REF!</definedName>
    <definedName name="雑工事" localSheetId="6">'B-6'!#REF!</definedName>
    <definedName name="雑工事" localSheetId="7">'B-7'!#REF!</definedName>
    <definedName name="雑工事" localSheetId="8">'B-7a'!#REF!</definedName>
    <definedName name="雑工事" localSheetId="9">'B-7b'!#REF!</definedName>
    <definedName name="雑工事" localSheetId="10">'B-8'!#REF!</definedName>
    <definedName name="雑工事" localSheetId="11">'B-8a'!#REF!</definedName>
    <definedName name="雑工事" localSheetId="12">'B-8b'!#REF!</definedName>
    <definedName name="雑工事" localSheetId="13">'B-8c'!#REF!</definedName>
    <definedName name="雑工事">#REF!</definedName>
    <definedName name="山工事" localSheetId="2">'[1]内訳書（Ａ共通）'!#REF!</definedName>
    <definedName name="山工事" localSheetId="3">'[1]内訳書（Ａ共通）'!#REF!</definedName>
    <definedName name="山工事" localSheetId="4">'[1]内訳書（Ａ共通）'!#REF!</definedName>
    <definedName name="山工事" localSheetId="5">'[1]内訳書（Ａ共通）'!#REF!</definedName>
    <definedName name="山工事" localSheetId="6">'[1]内訳書（Ａ共通）'!#REF!</definedName>
    <definedName name="山工事" localSheetId="7">'[1]内訳書（Ａ共通）'!#REF!</definedName>
    <definedName name="山工事" localSheetId="8">'[1]内訳書（Ａ共通）'!#REF!</definedName>
    <definedName name="山工事" localSheetId="9">'[1]内訳書（Ａ共通）'!#REF!</definedName>
    <definedName name="山工事" localSheetId="10">'[1]内訳書（Ａ共通）'!#REF!</definedName>
    <definedName name="山工事" localSheetId="11">'[1]内訳書（Ａ共通）'!#REF!</definedName>
    <definedName name="山工事" localSheetId="12">'[1]内訳書（Ａ共通）'!#REF!</definedName>
    <definedName name="山工事" localSheetId="13">'[1]内訳書（Ａ共通）'!#REF!</definedName>
    <definedName name="山工事">'[1]内訳書（Ａ共通）'!#REF!</definedName>
    <definedName name="市の工事" localSheetId="2">'[1]内訳書（Ａ共通）'!#REF!</definedName>
    <definedName name="市の工事" localSheetId="3">'[1]内訳書（Ａ共通）'!#REF!</definedName>
    <definedName name="市の工事" localSheetId="4">'[1]内訳書（Ａ共通）'!#REF!</definedName>
    <definedName name="市の工事" localSheetId="5">'[1]内訳書（Ａ共通）'!#REF!</definedName>
    <definedName name="市の工事" localSheetId="6">'[1]内訳書（Ａ共通）'!#REF!</definedName>
    <definedName name="市の工事" localSheetId="7">'[1]内訳書（Ａ共通）'!#REF!</definedName>
    <definedName name="市の工事" localSheetId="8">'[1]内訳書（Ａ共通）'!#REF!</definedName>
    <definedName name="市の工事" localSheetId="9">'[1]内訳書（Ａ共通）'!#REF!</definedName>
    <definedName name="市の工事" localSheetId="10">'[1]内訳書（Ａ共通）'!#REF!</definedName>
    <definedName name="市の工事" localSheetId="11">'[1]内訳書（Ａ共通）'!#REF!</definedName>
    <definedName name="市の工事" localSheetId="12">'[1]内訳書（Ａ共通）'!#REF!</definedName>
    <definedName name="市の工事" localSheetId="13">'[1]内訳書（Ａ共通）'!#REF!</definedName>
    <definedName name="市の工事">'[1]内訳書（Ａ共通）'!#REF!</definedName>
    <definedName name="篠原工事" localSheetId="2">'[1]内訳書（Ａ共通）'!#REF!</definedName>
    <definedName name="篠原工事" localSheetId="3">'[1]内訳書（Ａ共通）'!#REF!</definedName>
    <definedName name="篠原工事" localSheetId="4">'[1]内訳書（Ａ共通）'!#REF!</definedName>
    <definedName name="篠原工事" localSheetId="5">'[1]内訳書（Ａ共通）'!#REF!</definedName>
    <definedName name="篠原工事" localSheetId="6">'[1]内訳書（Ａ共通）'!#REF!</definedName>
    <definedName name="篠原工事" localSheetId="7">'[1]内訳書（Ａ共通）'!#REF!</definedName>
    <definedName name="篠原工事" localSheetId="8">'[1]内訳書（Ａ共通）'!#REF!</definedName>
    <definedName name="篠原工事" localSheetId="9">'[1]内訳書（Ａ共通）'!#REF!</definedName>
    <definedName name="篠原工事" localSheetId="10">'[1]内訳書（Ａ共通）'!#REF!</definedName>
    <definedName name="篠原工事" localSheetId="11">'[1]内訳書（Ａ共通）'!#REF!</definedName>
    <definedName name="篠原工事" localSheetId="12">'[1]内訳書（Ａ共通）'!#REF!</definedName>
    <definedName name="篠原工事" localSheetId="13">'[1]内訳書（Ａ共通）'!#REF!</definedName>
    <definedName name="篠原工事">'[1]内訳書（Ａ共通）'!#REF!</definedName>
    <definedName name="設計書" localSheetId="7">#REF!</definedName>
    <definedName name="設計書" localSheetId="9">#REF!</definedName>
    <definedName name="設計書" localSheetId="11">#REF!</definedName>
    <definedName name="設計書" localSheetId="12">#REF!</definedName>
    <definedName name="設計書" localSheetId="13">#REF!</definedName>
    <definedName name="設計書">#REF!</definedName>
    <definedName name="設計書内訳" localSheetId="7">#REF!</definedName>
    <definedName name="設計書内訳" localSheetId="9">#REF!</definedName>
    <definedName name="設計書内訳" localSheetId="11">#REF!</definedName>
    <definedName name="設計書内訳" localSheetId="12">#REF!</definedName>
    <definedName name="設計書内訳" localSheetId="13">#REF!</definedName>
    <definedName name="設計書内訳">#REF!</definedName>
    <definedName name="草工事" localSheetId="2">'[1]内訳書（Ａ共通）'!#REF!</definedName>
    <definedName name="草工事" localSheetId="3">'[1]内訳書（Ａ共通）'!#REF!</definedName>
    <definedName name="草工事" localSheetId="4">'[1]内訳書（Ａ共通）'!#REF!</definedName>
    <definedName name="草工事" localSheetId="5">'[1]内訳書（Ａ共通）'!#REF!</definedName>
    <definedName name="草工事" localSheetId="6">'[1]内訳書（Ａ共通）'!#REF!</definedName>
    <definedName name="草工事" localSheetId="7">'[1]内訳書（Ａ共通）'!#REF!</definedName>
    <definedName name="草工事" localSheetId="8">'[1]内訳書（Ａ共通）'!#REF!</definedName>
    <definedName name="草工事" localSheetId="9">'[1]内訳書（Ａ共通）'!#REF!</definedName>
    <definedName name="草工事" localSheetId="10">'[1]内訳書（Ａ共通）'!#REF!</definedName>
    <definedName name="草工事" localSheetId="11">'[1]内訳書（Ａ共通）'!#REF!</definedName>
    <definedName name="草工事" localSheetId="12">'[1]内訳書（Ａ共通）'!#REF!</definedName>
    <definedName name="草工事" localSheetId="13">'[1]内訳書（Ａ共通）'!#REF!</definedName>
    <definedName name="草工事">'[1]内訳書（Ａ共通）'!#REF!</definedName>
    <definedName name="単位" localSheetId="7">#REF!</definedName>
    <definedName name="単位" localSheetId="9">#REF!</definedName>
    <definedName name="単位" localSheetId="11">#REF!</definedName>
    <definedName name="単位" localSheetId="12">#REF!</definedName>
    <definedName name="単位" localSheetId="13">#REF!</definedName>
    <definedName name="単位">#REF!</definedName>
    <definedName name="摘要" localSheetId="7">#REF!</definedName>
    <definedName name="摘要" localSheetId="9">#REF!</definedName>
    <definedName name="摘要" localSheetId="11">#REF!</definedName>
    <definedName name="摘要" localSheetId="12">#REF!</definedName>
    <definedName name="摘要" localSheetId="13">#REF!</definedName>
    <definedName name="摘要">#REF!</definedName>
    <definedName name="鉄筋工事" localSheetId="1">'B-1'!#REF!</definedName>
    <definedName name="鉄筋工事" localSheetId="2">'B-2'!#REF!</definedName>
    <definedName name="鉄筋工事" localSheetId="3">'B-3'!#REF!</definedName>
    <definedName name="鉄筋工事" localSheetId="4">'B-4'!#REF!</definedName>
    <definedName name="鉄筋工事" localSheetId="5">'B-5'!#REF!</definedName>
    <definedName name="鉄筋工事" localSheetId="6">'B-6'!#REF!</definedName>
    <definedName name="鉄筋工事" localSheetId="7">'B-7'!#REF!</definedName>
    <definedName name="鉄筋工事" localSheetId="8">'B-7a'!#REF!</definedName>
    <definedName name="鉄筋工事" localSheetId="9">'B-7b'!#REF!</definedName>
    <definedName name="鉄筋工事" localSheetId="10">'B-8'!#REF!</definedName>
    <definedName name="鉄筋工事" localSheetId="11">'B-8a'!#REF!</definedName>
    <definedName name="鉄筋工事" localSheetId="12">'B-8b'!#REF!</definedName>
    <definedName name="鉄筋工事" localSheetId="13">'B-8c'!#REF!</definedName>
    <definedName name="鉄筋工事">#REF!</definedName>
    <definedName name="鉄工事" localSheetId="2">'[1]内訳書（Ａ共通）'!#REF!</definedName>
    <definedName name="鉄工事" localSheetId="3">'[1]内訳書（Ａ共通）'!#REF!</definedName>
    <definedName name="鉄工事" localSheetId="4">'[1]内訳書（Ａ共通）'!#REF!</definedName>
    <definedName name="鉄工事" localSheetId="5">'[1]内訳書（Ａ共通）'!#REF!</definedName>
    <definedName name="鉄工事" localSheetId="6">'[1]内訳書（Ａ共通）'!#REF!</definedName>
    <definedName name="鉄工事" localSheetId="7">'[1]内訳書（Ａ共通）'!#REF!</definedName>
    <definedName name="鉄工事" localSheetId="8">'[1]内訳書（Ａ共通）'!#REF!</definedName>
    <definedName name="鉄工事" localSheetId="9">'[1]内訳書（Ａ共通）'!#REF!</definedName>
    <definedName name="鉄工事" localSheetId="10">'[1]内訳書（Ａ共通）'!#REF!</definedName>
    <definedName name="鉄工事" localSheetId="11">'[1]内訳書（Ａ共通）'!#REF!</definedName>
    <definedName name="鉄工事" localSheetId="12">'[1]内訳書（Ａ共通）'!#REF!</definedName>
    <definedName name="鉄工事" localSheetId="13">'[1]内訳書（Ａ共通）'!#REF!</definedName>
    <definedName name="鉄工事">'[1]内訳書（Ａ共通）'!#REF!</definedName>
    <definedName name="塗装工事" localSheetId="1">'B-1'!#REF!</definedName>
    <definedName name="塗装工事" localSheetId="2">'B-2'!#REF!</definedName>
    <definedName name="塗装工事" localSheetId="3">'B-3'!#REF!</definedName>
    <definedName name="塗装工事" localSheetId="4">'B-4'!#REF!</definedName>
    <definedName name="塗装工事" localSheetId="5">'B-5'!#REF!</definedName>
    <definedName name="塗装工事" localSheetId="6">'B-6'!#REF!</definedName>
    <definedName name="塗装工事" localSheetId="7">'B-7'!#REF!</definedName>
    <definedName name="塗装工事" localSheetId="8">'B-7a'!#REF!</definedName>
    <definedName name="塗装工事" localSheetId="9">'B-7b'!#REF!</definedName>
    <definedName name="塗装工事" localSheetId="10">'B-8'!#REF!</definedName>
    <definedName name="塗装工事" localSheetId="11">'B-8a'!#REF!</definedName>
    <definedName name="塗装工事" localSheetId="12">'B-8b'!#REF!</definedName>
    <definedName name="塗装工事" localSheetId="13">'B-8c'!#REF!</definedName>
    <definedName name="塗装工事">#REF!</definedName>
    <definedName name="土工事" localSheetId="1">'B-1'!#REF!</definedName>
    <definedName name="土工事" localSheetId="2">'B-2'!#REF!</definedName>
    <definedName name="土工事" localSheetId="3">'B-3'!#REF!</definedName>
    <definedName name="土工事" localSheetId="4">'B-4'!#REF!</definedName>
    <definedName name="土工事" localSheetId="5">'B-5'!#REF!</definedName>
    <definedName name="土工事" localSheetId="6">'B-6'!#REF!</definedName>
    <definedName name="土工事" localSheetId="7">'B-7'!#REF!</definedName>
    <definedName name="土工事" localSheetId="8">'B-7a'!#REF!</definedName>
    <definedName name="土工事" localSheetId="9">'B-7b'!#REF!</definedName>
    <definedName name="土工事" localSheetId="10">'B-8'!#REF!</definedName>
    <definedName name="土工事" localSheetId="11">'B-8a'!#REF!</definedName>
    <definedName name="土工事" localSheetId="12">'B-8b'!#REF!</definedName>
    <definedName name="土工事" localSheetId="13">'B-8c'!#REF!</definedName>
    <definedName name="土工事">#REF!</definedName>
    <definedName name="内外装工事" localSheetId="1">'B-1'!#REF!</definedName>
    <definedName name="内外装工事" localSheetId="2">'B-2'!#REF!</definedName>
    <definedName name="内外装工事" localSheetId="3">'B-3'!#REF!</definedName>
    <definedName name="内外装工事" localSheetId="4">'B-4'!#REF!</definedName>
    <definedName name="内外装工事" localSheetId="5">'B-5'!#REF!</definedName>
    <definedName name="内外装工事" localSheetId="6">'B-6'!#REF!</definedName>
    <definedName name="内外装工事" localSheetId="7">'B-7'!#REF!</definedName>
    <definedName name="内外装工事" localSheetId="8">'B-7a'!#REF!</definedName>
    <definedName name="内外装工事" localSheetId="9">'B-7b'!#REF!</definedName>
    <definedName name="内外装工事" localSheetId="10">'B-8'!#REF!</definedName>
    <definedName name="内外装工事" localSheetId="11">'B-8a'!#REF!</definedName>
    <definedName name="内外装工事" localSheetId="12">'B-8b'!#REF!</definedName>
    <definedName name="内外装工事" localSheetId="13">'B-8c'!#REF!</definedName>
    <definedName name="内外装工事">#REF!</definedName>
    <definedName name="浜工事" localSheetId="2">'[1]内訳書（Ａ共通）'!#REF!</definedName>
    <definedName name="浜工事" localSheetId="3">'[1]内訳書（Ａ共通）'!#REF!</definedName>
    <definedName name="浜工事" localSheetId="4">'[1]内訳書（Ａ共通）'!#REF!</definedName>
    <definedName name="浜工事" localSheetId="5">'[1]内訳書（Ａ共通）'!#REF!</definedName>
    <definedName name="浜工事" localSheetId="6">'[1]内訳書（Ａ共通）'!#REF!</definedName>
    <definedName name="浜工事" localSheetId="7">'[1]内訳書（Ａ共通）'!#REF!</definedName>
    <definedName name="浜工事" localSheetId="8">'[1]内訳書（Ａ共通）'!#REF!</definedName>
    <definedName name="浜工事" localSheetId="9">'[1]内訳書（Ａ共通）'!#REF!</definedName>
    <definedName name="浜工事" localSheetId="10">'[1]内訳書（Ａ共通）'!#REF!</definedName>
    <definedName name="浜工事" localSheetId="11">'[1]内訳書（Ａ共通）'!#REF!</definedName>
    <definedName name="浜工事" localSheetId="12">'[1]内訳書（Ａ共通）'!#REF!</definedName>
    <definedName name="浜工事" localSheetId="13">'[1]内訳書（Ａ共通）'!#REF!</definedName>
    <definedName name="浜工事">'[1]内訳書（Ａ共通）'!#REF!</definedName>
    <definedName name="防水工事" localSheetId="1">'B-1'!#REF!</definedName>
    <definedName name="防水工事" localSheetId="2">'B-2'!#REF!</definedName>
    <definedName name="防水工事" localSheetId="3">'B-3'!#REF!</definedName>
    <definedName name="防水工事" localSheetId="4">'B-4'!#REF!</definedName>
    <definedName name="防水工事" localSheetId="5">'B-5'!#REF!</definedName>
    <definedName name="防水工事" localSheetId="6">'B-6'!#REF!</definedName>
    <definedName name="防水工事" localSheetId="7">'B-7'!#REF!</definedName>
    <definedName name="防水工事" localSheetId="8">'B-7a'!#REF!</definedName>
    <definedName name="防水工事" localSheetId="9">'B-7b'!#REF!</definedName>
    <definedName name="防水工事" localSheetId="10">'B-8'!#REF!</definedName>
    <definedName name="防水工事" localSheetId="11">'B-8a'!#REF!</definedName>
    <definedName name="防水工事" localSheetId="12">'B-8b'!#REF!</definedName>
    <definedName name="防水工事" localSheetId="13">'B-8c'!#REF!</definedName>
    <definedName name="防水工事">#REF!</definedName>
    <definedName name="木工事" localSheetId="1">'B-1'!#REF!</definedName>
    <definedName name="木工事" localSheetId="2">'B-2'!#REF!</definedName>
    <definedName name="木工事" localSheetId="3">'B-3'!#REF!</definedName>
    <definedName name="木工事" localSheetId="4">'B-4'!#REF!</definedName>
    <definedName name="木工事" localSheetId="5">'B-5'!#REF!</definedName>
    <definedName name="木工事" localSheetId="6">'B-6'!#REF!</definedName>
    <definedName name="木工事" localSheetId="7">'B-7'!#REF!</definedName>
    <definedName name="木工事" localSheetId="8">'B-7a'!#REF!</definedName>
    <definedName name="木工事" localSheetId="9">'B-7b'!#REF!</definedName>
    <definedName name="木工事" localSheetId="10">'B-8'!#REF!</definedName>
    <definedName name="木工事" localSheetId="11">'B-8a'!#REF!</definedName>
    <definedName name="木工事" localSheetId="12">'B-8b'!#REF!</definedName>
    <definedName name="木工事" localSheetId="13">'B-8c'!#REF!</definedName>
    <definedName name="木工事">#REF!</definedName>
    <definedName name="木製工事" localSheetId="1">'B-1'!#REF!</definedName>
    <definedName name="木製工事" localSheetId="2">'B-2'!#REF!</definedName>
    <definedName name="木製工事" localSheetId="3">'B-3'!#REF!</definedName>
    <definedName name="木製工事" localSheetId="4">'B-4'!#REF!</definedName>
    <definedName name="木製工事" localSheetId="5">'B-5'!#REF!</definedName>
    <definedName name="木製工事" localSheetId="6">'B-6'!#REF!</definedName>
    <definedName name="木製工事" localSheetId="7">'B-7'!#REF!</definedName>
    <definedName name="木製工事" localSheetId="8">'B-7a'!#REF!</definedName>
    <definedName name="木製工事" localSheetId="9">'B-7b'!#REF!</definedName>
    <definedName name="木製工事" localSheetId="10">'B-8'!#REF!</definedName>
    <definedName name="木製工事" localSheetId="11">'B-8a'!#REF!</definedName>
    <definedName name="木製工事" localSheetId="12">'B-8b'!#REF!</definedName>
    <definedName name="木製工事" localSheetId="13">'B-8c'!#REF!</definedName>
    <definedName name="木製工事">#REF!</definedName>
  </definedNames>
  <calcPr calcId="162913"/>
</workbook>
</file>

<file path=xl/calcChain.xml><?xml version="1.0" encoding="utf-8"?>
<calcChain xmlns="http://schemas.openxmlformats.org/spreadsheetml/2006/main">
  <c r="H13" i="33" l="1"/>
  <c r="H12" i="33"/>
  <c r="E10" i="33"/>
  <c r="E6" i="34"/>
  <c r="E9" i="32"/>
  <c r="E9" i="30"/>
  <c r="E8" i="30"/>
  <c r="E9" i="28"/>
  <c r="E4" i="27"/>
  <c r="E5" i="26"/>
  <c r="E13" i="25"/>
  <c r="E12" i="25"/>
  <c r="E10" i="25"/>
  <c r="E9" i="25"/>
  <c r="E8" i="25"/>
  <c r="E7" i="25"/>
  <c r="E5" i="25"/>
  <c r="E4" i="25"/>
  <c r="E3" i="25"/>
  <c r="E5" i="24"/>
  <c r="E4" i="24"/>
  <c r="E3" i="24"/>
  <c r="E7" i="21"/>
  <c r="E5" i="21"/>
  <c r="E3" i="21"/>
  <c r="H5" i="19"/>
  <c r="H4" i="19"/>
  <c r="H3" i="19"/>
  <c r="H15" i="34" l="1"/>
  <c r="H14" i="34"/>
  <c r="H13" i="34"/>
  <c r="H15" i="33"/>
  <c r="H14" i="33"/>
  <c r="H2" i="34" l="1"/>
  <c r="H2" i="33"/>
  <c r="H15" i="32"/>
  <c r="H14" i="32"/>
  <c r="H13" i="32"/>
  <c r="H2" i="32" l="1"/>
  <c r="H15" i="31"/>
  <c r="H14" i="31"/>
  <c r="H13" i="31"/>
  <c r="H15" i="30"/>
  <c r="H14" i="30"/>
  <c r="H13" i="30"/>
  <c r="H2" i="30" l="1"/>
  <c r="H15" i="29"/>
  <c r="H14" i="29"/>
  <c r="H13" i="29"/>
  <c r="H15" i="28"/>
  <c r="H14" i="28"/>
  <c r="H13" i="28"/>
  <c r="H15" i="27"/>
  <c r="H14" i="27"/>
  <c r="H13" i="27"/>
  <c r="H15" i="26"/>
  <c r="H14" i="26"/>
  <c r="H13" i="26"/>
  <c r="H15" i="24"/>
  <c r="H14" i="24"/>
  <c r="H13" i="24"/>
  <c r="H2" i="25" l="1"/>
  <c r="H2" i="29"/>
  <c r="H2" i="28"/>
  <c r="H12" i="24"/>
  <c r="H2" i="24" s="1"/>
  <c r="H2" i="27"/>
  <c r="H8" i="19"/>
  <c r="H2" i="31" l="1"/>
  <c r="H2" i="19"/>
  <c r="H2" i="21" l="1"/>
  <c r="H2" i="26"/>
</calcChain>
</file>

<file path=xl/sharedStrings.xml><?xml version="1.0" encoding="utf-8"?>
<sst xmlns="http://schemas.openxmlformats.org/spreadsheetml/2006/main" count="450" uniqueCount="193">
  <si>
    <t>設計金額</t>
    <rPh sb="0" eb="2">
      <t>セッケイ</t>
    </rPh>
    <rPh sb="2" eb="4">
      <t>キンガク</t>
    </rPh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</si>
  <si>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</si>
  <si>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</si>
  <si>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 xml:space="preserve"> 単価（円）</t>
    <rPh sb="1" eb="3">
      <t>タンカ</t>
    </rPh>
    <rPh sb="4" eb="5">
      <t>エン</t>
    </rPh>
    <phoneticPr fontId="1"/>
  </si>
  <si>
    <t>　金　額（円）　　　　</t>
    <rPh sb="1" eb="4">
      <t>キンガク</t>
    </rPh>
    <rPh sb="5" eb="6">
      <t>エン</t>
    </rPh>
    <phoneticPr fontId="1"/>
  </si>
  <si>
    <t>備　　　　　考</t>
    <rPh sb="0" eb="7">
      <t>ビコウ</t>
    </rPh>
    <phoneticPr fontId="1"/>
  </si>
  <si>
    <t>式</t>
    <rPh sb="0" eb="1">
      <t>シキ</t>
    </rPh>
    <phoneticPr fontId="1"/>
  </si>
  <si>
    <t>名　　　　称</t>
    <rPh sb="0" eb="6">
      <t>メイショウ</t>
    </rPh>
    <phoneticPr fontId="1"/>
  </si>
  <si>
    <t>（表　紙）</t>
    <rPh sb="1" eb="4">
      <t>ヒョウシ</t>
    </rPh>
    <phoneticPr fontId="1"/>
  </si>
  <si>
    <t>施工箇所</t>
    <rPh sb="0" eb="2">
      <t>セコウ</t>
    </rPh>
    <rPh sb="2" eb="4">
      <t>カショ</t>
    </rPh>
    <phoneticPr fontId="1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</si>
  <si>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1"/>
  </si>
  <si>
    <t>台</t>
    <rPh sb="0" eb="1">
      <t>ダイ</t>
    </rPh>
    <phoneticPr fontId="1"/>
  </si>
  <si>
    <t>摘　　要</t>
    <rPh sb="0" eb="1">
      <t>ツム</t>
    </rPh>
    <rPh sb="3" eb="4">
      <t>ヨウ</t>
    </rPh>
    <phoneticPr fontId="1"/>
  </si>
  <si>
    <t>数　量</t>
    <rPh sb="0" eb="1">
      <t>スウ</t>
    </rPh>
    <rPh sb="2" eb="3">
      <t>リョウ</t>
    </rPh>
    <phoneticPr fontId="1"/>
  </si>
  <si>
    <t>人</t>
    <rPh sb="0" eb="1">
      <t>ニン</t>
    </rPh>
    <phoneticPr fontId="1"/>
  </si>
  <si>
    <t>修繕名</t>
    <rPh sb="0" eb="2">
      <t>シュウゼン</t>
    </rPh>
    <rPh sb="2" eb="3">
      <t>メイ</t>
    </rPh>
    <phoneticPr fontId="1"/>
  </si>
  <si>
    <t>月</t>
    <rPh sb="0" eb="1">
      <t>ツキ</t>
    </rPh>
    <phoneticPr fontId="1"/>
  </si>
  <si>
    <t>担当</t>
    <rPh sb="0" eb="2">
      <t>タントウ</t>
    </rPh>
    <phoneticPr fontId="1"/>
  </si>
  <si>
    <t>係員</t>
    <rPh sb="0" eb="2">
      <t>カカリイン</t>
    </rPh>
    <phoneticPr fontId="1"/>
  </si>
  <si>
    <t>雑材料</t>
    <rPh sb="0" eb="3">
      <t>ザツザイリョウ</t>
    </rPh>
    <phoneticPr fontId="1"/>
  </si>
  <si>
    <t>仮設費</t>
    <rPh sb="0" eb="3">
      <t>カセツヒ</t>
    </rPh>
    <phoneticPr fontId="1"/>
  </si>
  <si>
    <t>B-1</t>
    <phoneticPr fontId="1"/>
  </si>
  <si>
    <t>仮設間仕切壁設置</t>
    <rPh sb="0" eb="6">
      <t>カセツマジキリカベ</t>
    </rPh>
    <rPh sb="6" eb="8">
      <t>セッチ</t>
    </rPh>
    <phoneticPr fontId="1"/>
  </si>
  <si>
    <t>廃棄物処理</t>
    <rPh sb="0" eb="5">
      <t>ハイキブツショリ</t>
    </rPh>
    <phoneticPr fontId="1"/>
  </si>
  <si>
    <t>㎡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</si>
  <si>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</si>
  <si>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</si>
  <si>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</si>
  <si>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</si>
  <si>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解体</t>
    <rPh sb="0" eb="2">
      <t>カイタイ</t>
    </rPh>
    <phoneticPr fontId="1"/>
  </si>
  <si>
    <t>B-2</t>
    <phoneticPr fontId="1"/>
  </si>
  <si>
    <t>アスベスト調査費</t>
    <rPh sb="5" eb="8">
      <t>チョウサヒ</t>
    </rPh>
    <phoneticPr fontId="1"/>
  </si>
  <si>
    <t>e</t>
    <phoneticPr fontId="1"/>
  </si>
  <si>
    <t>トイレブース撤去</t>
    <rPh sb="6" eb="8">
      <t>テッキョ</t>
    </rPh>
    <phoneticPr fontId="1"/>
  </si>
  <si>
    <t>段差タイル撤去</t>
    <rPh sb="0" eb="2">
      <t>ダンサ</t>
    </rPh>
    <rPh sb="5" eb="7">
      <t>テッキョ</t>
    </rPh>
    <phoneticPr fontId="1"/>
  </si>
  <si>
    <t>入口ドア撤去</t>
    <rPh sb="0" eb="2">
      <t>イリグチ</t>
    </rPh>
    <rPh sb="4" eb="6">
      <t>テッキョ</t>
    </rPh>
    <phoneticPr fontId="1"/>
  </si>
  <si>
    <t>床タイル撤去</t>
    <rPh sb="0" eb="1">
      <t>ユカ</t>
    </rPh>
    <rPh sb="4" eb="6">
      <t>テッキョ</t>
    </rPh>
    <phoneticPr fontId="1"/>
  </si>
  <si>
    <t>手洗い器撤去</t>
    <rPh sb="0" eb="2">
      <t>テアラ</t>
    </rPh>
    <rPh sb="3" eb="4">
      <t>キ</t>
    </rPh>
    <rPh sb="4" eb="6">
      <t>テッキョ</t>
    </rPh>
    <phoneticPr fontId="1"/>
  </si>
  <si>
    <t>掃除流し撤去</t>
    <rPh sb="0" eb="3">
      <t>ソウジナガ</t>
    </rPh>
    <rPh sb="4" eb="6">
      <t>テッキョ</t>
    </rPh>
    <phoneticPr fontId="1"/>
  </si>
  <si>
    <t>鏡撤去</t>
    <rPh sb="0" eb="3">
      <t>カガミテッキョ</t>
    </rPh>
    <phoneticPr fontId="1"/>
  </si>
  <si>
    <t>壁仕上げ材撤去</t>
    <rPh sb="0" eb="1">
      <t>カベ</t>
    </rPh>
    <rPh sb="1" eb="3">
      <t>シア</t>
    </rPh>
    <rPh sb="4" eb="5">
      <t>ザイ</t>
    </rPh>
    <rPh sb="5" eb="7">
      <t>テッキョ</t>
    </rPh>
    <phoneticPr fontId="1"/>
  </si>
  <si>
    <t>箇所</t>
    <rPh sb="0" eb="2">
      <t>カショ</t>
    </rPh>
    <phoneticPr fontId="1"/>
  </si>
  <si>
    <t>男:1箇所*4F
女:1箇所*4F</t>
    <rPh sb="0" eb="1">
      <t>コ</t>
    </rPh>
    <rPh sb="1" eb="3">
      <t>カショ</t>
    </rPh>
    <rPh sb="7" eb="8">
      <t>オンナ</t>
    </rPh>
    <rPh sb="12" eb="14">
      <t>カショ</t>
    </rPh>
    <phoneticPr fontId="1"/>
  </si>
  <si>
    <t>個</t>
    <rPh sb="0" eb="1">
      <t>コ</t>
    </rPh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</si>
  <si>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</si>
  <si>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</si>
  <si>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</si>
  <si>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</si>
  <si>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</si>
  <si>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</si>
  <si>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</si>
  <si>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</si>
  <si>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小便器撤去（隔て陶器含む）</t>
    <rPh sb="0" eb="5">
      <t>ショウベンキテッキョ</t>
    </rPh>
    <phoneticPr fontId="1"/>
  </si>
  <si>
    <t>大便器撤去（紙巻き器含む）</t>
    <rPh sb="0" eb="1">
      <t>ダイ</t>
    </rPh>
    <rPh sb="1" eb="3">
      <t>ベンキ</t>
    </rPh>
    <rPh sb="3" eb="5">
      <t>テッキョ</t>
    </rPh>
    <phoneticPr fontId="1"/>
  </si>
  <si>
    <t>枚</t>
    <rPh sb="0" eb="1">
      <t>マイ</t>
    </rPh>
    <phoneticPr fontId="1"/>
  </si>
  <si>
    <t>左官・防水</t>
    <rPh sb="0" eb="2">
      <t>サカン</t>
    </rPh>
    <rPh sb="3" eb="5">
      <t>ボウスイ</t>
    </rPh>
    <phoneticPr fontId="1"/>
  </si>
  <si>
    <t>ライニング面台</t>
    <rPh sb="5" eb="7">
      <t>メンダイ</t>
    </rPh>
    <phoneticPr fontId="1"/>
  </si>
  <si>
    <t>W5400+900+900*
H2500*4F</t>
    <phoneticPr fontId="1"/>
  </si>
  <si>
    <t>B-3</t>
    <phoneticPr fontId="1"/>
  </si>
  <si>
    <t>床モルタル下地調整</t>
    <rPh sb="0" eb="1">
      <t>ユカ</t>
    </rPh>
    <rPh sb="5" eb="9">
      <t>シタジチョウセイ</t>
    </rPh>
    <phoneticPr fontId="1"/>
  </si>
  <si>
    <t>壁モルタル下地調整</t>
    <rPh sb="0" eb="1">
      <t>カベ</t>
    </rPh>
    <rPh sb="5" eb="9">
      <t>シタジチョウセイ</t>
    </rPh>
    <phoneticPr fontId="1"/>
  </si>
  <si>
    <t>大便器撤去部防水補修</t>
    <rPh sb="0" eb="6">
      <t>ダイベンキテッキョブ</t>
    </rPh>
    <rPh sb="6" eb="10">
      <t>ボウスイホシュウ</t>
    </rPh>
    <phoneticPr fontId="1"/>
  </si>
  <si>
    <t>小便器撤去部防水補修</t>
    <rPh sb="0" eb="10">
      <t>ショウベンキテッキョブボウスイホシュウ</t>
    </rPh>
    <phoneticPr fontId="1"/>
  </si>
  <si>
    <t>男:2箇所*4F
女:2箇所*4F</t>
    <rPh sb="0" eb="1">
      <t>コ</t>
    </rPh>
    <rPh sb="3" eb="5">
      <t>カショ</t>
    </rPh>
    <rPh sb="7" eb="8">
      <t>オンナ</t>
    </rPh>
    <rPh sb="12" eb="14">
      <t>カショ</t>
    </rPh>
    <phoneticPr fontId="1"/>
  </si>
  <si>
    <t>大便器新規排水穴廻り防水</t>
    <rPh sb="0" eb="3">
      <t>ダイベンキ</t>
    </rPh>
    <rPh sb="3" eb="5">
      <t>シンキ</t>
    </rPh>
    <rPh sb="5" eb="7">
      <t>ハイスイ</t>
    </rPh>
    <rPh sb="7" eb="8">
      <t>アナ</t>
    </rPh>
    <rPh sb="8" eb="9">
      <t>マワ</t>
    </rPh>
    <rPh sb="10" eb="12">
      <t>ボウスイ</t>
    </rPh>
    <phoneticPr fontId="1"/>
  </si>
  <si>
    <t>土間排水廻り防水補修</t>
    <rPh sb="0" eb="2">
      <t>ドマ</t>
    </rPh>
    <rPh sb="2" eb="4">
      <t>ハイスイ</t>
    </rPh>
    <rPh sb="4" eb="5">
      <t>マワ</t>
    </rPh>
    <rPh sb="6" eb="10">
      <t>ボウスイホシュウ</t>
    </rPh>
    <phoneticPr fontId="1"/>
  </si>
  <si>
    <t>小便器新規排水穴廻り防水</t>
    <rPh sb="0" eb="3">
      <t>ショウベンキ</t>
    </rPh>
    <rPh sb="3" eb="5">
      <t>シンキ</t>
    </rPh>
    <rPh sb="5" eb="7">
      <t>ハイスイ</t>
    </rPh>
    <rPh sb="7" eb="8">
      <t>アナ</t>
    </rPh>
    <rPh sb="8" eb="9">
      <t>マワ</t>
    </rPh>
    <rPh sb="10" eb="12">
      <t>ボウスイ</t>
    </rPh>
    <phoneticPr fontId="1"/>
  </si>
  <si>
    <t>B-4</t>
    <phoneticPr fontId="1"/>
  </si>
  <si>
    <t>天井インサート・軽天下地</t>
    <rPh sb="0" eb="2">
      <t>テンジョウ</t>
    </rPh>
    <rPh sb="8" eb="9">
      <t>ケイ</t>
    </rPh>
    <rPh sb="9" eb="10">
      <t>テン</t>
    </rPh>
    <rPh sb="10" eb="12">
      <t>シタジ</t>
    </rPh>
    <phoneticPr fontId="1"/>
  </si>
  <si>
    <t>ｍ</t>
    <phoneticPr fontId="1"/>
  </si>
  <si>
    <t>天井ケイカル板</t>
    <rPh sb="0" eb="2">
      <t>テンジョウ</t>
    </rPh>
    <rPh sb="6" eb="7">
      <t>イタ</t>
    </rPh>
    <phoneticPr fontId="1"/>
  </si>
  <si>
    <t>天井見切り縁</t>
    <rPh sb="0" eb="2">
      <t>テンジョウ</t>
    </rPh>
    <rPh sb="2" eb="4">
      <t>ミキ</t>
    </rPh>
    <rPh sb="5" eb="6">
      <t>フチ</t>
    </rPh>
    <phoneticPr fontId="1"/>
  </si>
  <si>
    <t>天井点検口（450）</t>
    <rPh sb="0" eb="5">
      <t>テンジョウテンケンコウ</t>
    </rPh>
    <phoneticPr fontId="1"/>
  </si>
  <si>
    <t>出隅ジョイナー</t>
    <rPh sb="0" eb="1">
      <t>デ</t>
    </rPh>
    <rPh sb="1" eb="2">
      <t>スミ</t>
    </rPh>
    <phoneticPr fontId="1"/>
  </si>
  <si>
    <t>パネルシーリング</t>
    <phoneticPr fontId="1"/>
  </si>
  <si>
    <t>サッシ廻り仕上げ</t>
    <rPh sb="3" eb="4">
      <t>マワ</t>
    </rPh>
    <rPh sb="5" eb="7">
      <t>シア</t>
    </rPh>
    <phoneticPr fontId="1"/>
  </si>
  <si>
    <t>巾木</t>
    <rPh sb="0" eb="2">
      <t>ハバキ</t>
    </rPh>
    <phoneticPr fontId="1"/>
  </si>
  <si>
    <t>建具・トイレブース</t>
    <rPh sb="0" eb="2">
      <t>タテグ</t>
    </rPh>
    <phoneticPr fontId="1"/>
  </si>
  <si>
    <t>取付費</t>
    <rPh sb="0" eb="3">
      <t>トリツケヒ</t>
    </rPh>
    <phoneticPr fontId="1"/>
  </si>
  <si>
    <t>建具工</t>
    <rPh sb="0" eb="1">
      <t>タテグ</t>
    </rPh>
    <rPh sb="1" eb="2">
      <t>コウ</t>
    </rPh>
    <phoneticPr fontId="1"/>
  </si>
  <si>
    <t>B-5</t>
    <phoneticPr fontId="1"/>
  </si>
  <si>
    <t>内装</t>
    <rPh sb="0" eb="2">
      <t>ナイソウ</t>
    </rPh>
    <phoneticPr fontId="1"/>
  </si>
  <si>
    <t>B-6</t>
    <phoneticPr fontId="1"/>
  </si>
  <si>
    <t>19*150*3200</t>
    <phoneticPr fontId="1"/>
  </si>
  <si>
    <t>内装工</t>
    <rPh sb="0" eb="2">
      <t>ナイソウコウ</t>
    </rPh>
    <phoneticPr fontId="1"/>
  </si>
  <si>
    <t>B-7</t>
    <phoneticPr fontId="1"/>
  </si>
  <si>
    <t>硬質塩化ビニル管</t>
    <rPh sb="0" eb="2">
      <t>コウシツ</t>
    </rPh>
    <rPh sb="2" eb="4">
      <t>エンカ</t>
    </rPh>
    <rPh sb="7" eb="8">
      <t>カン</t>
    </rPh>
    <phoneticPr fontId="1"/>
  </si>
  <si>
    <t>VP100</t>
    <phoneticPr fontId="1"/>
  </si>
  <si>
    <t>VP75</t>
    <phoneticPr fontId="1"/>
  </si>
  <si>
    <t>VP50</t>
    <phoneticPr fontId="1"/>
  </si>
  <si>
    <t>耐衝撃性硬質塩化ビニル管</t>
    <rPh sb="0" eb="8">
      <t>タイショウゲキセイコウシツエンカ</t>
    </rPh>
    <rPh sb="11" eb="12">
      <t>カン</t>
    </rPh>
    <phoneticPr fontId="1"/>
  </si>
  <si>
    <t>HIVP20A</t>
    <phoneticPr fontId="1"/>
  </si>
  <si>
    <t>継手接合材、支持金物</t>
    <rPh sb="0" eb="5">
      <t>ツギテセツゴウザイ</t>
    </rPh>
    <rPh sb="6" eb="10">
      <t>シジカナモノ</t>
    </rPh>
    <phoneticPr fontId="1"/>
  </si>
  <si>
    <t>配管工</t>
    <rPh sb="0" eb="2">
      <t>ハイカンコウ</t>
    </rPh>
    <phoneticPr fontId="1"/>
  </si>
  <si>
    <t>撤去大便器・小便器配管調整</t>
    <rPh sb="0" eb="2">
      <t>テッキョ</t>
    </rPh>
    <rPh sb="2" eb="5">
      <t>ダイベンキ</t>
    </rPh>
    <rPh sb="6" eb="9">
      <t>ショウベンキ</t>
    </rPh>
    <rPh sb="9" eb="13">
      <t>ハイカンチョウセイ</t>
    </rPh>
    <phoneticPr fontId="1"/>
  </si>
  <si>
    <t>入口ドア
自由片開きドア（額入）</t>
    <rPh sb="0" eb="2">
      <t>イリグチ</t>
    </rPh>
    <rPh sb="5" eb="7">
      <t>ジユウ</t>
    </rPh>
    <rPh sb="7" eb="8">
      <t>カタ</t>
    </rPh>
    <rPh sb="8" eb="9">
      <t>ビラ</t>
    </rPh>
    <rPh sb="13" eb="15">
      <t>ガクイ</t>
    </rPh>
    <phoneticPr fontId="1"/>
  </si>
  <si>
    <t>UFS910W</t>
    <phoneticPr fontId="1"/>
  </si>
  <si>
    <t>CES9435R</t>
    <phoneticPr fontId="1"/>
  </si>
  <si>
    <t>LSA125CB</t>
    <phoneticPr fontId="1"/>
  </si>
  <si>
    <t>YMK51K</t>
    <phoneticPr fontId="1"/>
  </si>
  <si>
    <t>YH650</t>
    <phoneticPr fontId="1"/>
  </si>
  <si>
    <t>掃除流し</t>
    <rPh sb="0" eb="3">
      <t>ソウジナガ</t>
    </rPh>
    <phoneticPr fontId="1"/>
  </si>
  <si>
    <t>SK22A</t>
    <phoneticPr fontId="1"/>
  </si>
  <si>
    <t>機器取付作業</t>
    <rPh sb="0" eb="4">
      <t>キキトリツケ</t>
    </rPh>
    <rPh sb="4" eb="6">
      <t>サギョウ</t>
    </rPh>
    <phoneticPr fontId="1"/>
  </si>
  <si>
    <t>設備機械工</t>
    <rPh sb="0" eb="4">
      <t>セツビキカイコウ</t>
    </rPh>
    <phoneticPr fontId="1"/>
  </si>
  <si>
    <t>給排水衛生設備</t>
    <rPh sb="0" eb="7">
      <t>キュウハイスイエイセイセツビ</t>
    </rPh>
    <phoneticPr fontId="1"/>
  </si>
  <si>
    <t>衛生器具取付</t>
    <rPh sb="0" eb="6">
      <t>エイセイキグトリツケ</t>
    </rPh>
    <phoneticPr fontId="1"/>
  </si>
  <si>
    <t>配管</t>
    <rPh sb="0" eb="2">
      <t>ハイカン</t>
    </rPh>
    <phoneticPr fontId="1"/>
  </si>
  <si>
    <t>B-7-a</t>
    <phoneticPr fontId="1"/>
  </si>
  <si>
    <t>B-7-b</t>
    <phoneticPr fontId="1"/>
  </si>
  <si>
    <t>B-8</t>
    <phoneticPr fontId="1"/>
  </si>
  <si>
    <t>電気設備</t>
    <rPh sb="0" eb="4">
      <t>デンキセツビ</t>
    </rPh>
    <phoneticPr fontId="1"/>
  </si>
  <si>
    <t>幹線設備</t>
    <rPh sb="0" eb="2">
      <t>カンセン</t>
    </rPh>
    <rPh sb="2" eb="4">
      <t>セツビ</t>
    </rPh>
    <phoneticPr fontId="1"/>
  </si>
  <si>
    <t>電灯設備</t>
    <rPh sb="0" eb="2">
      <t>デントウ</t>
    </rPh>
    <rPh sb="2" eb="4">
      <t>セツビ</t>
    </rPh>
    <phoneticPr fontId="1"/>
  </si>
  <si>
    <t>コンセント設備</t>
    <rPh sb="5" eb="7">
      <t>セツビ</t>
    </rPh>
    <phoneticPr fontId="1"/>
  </si>
  <si>
    <t>C</t>
    <phoneticPr fontId="1"/>
  </si>
  <si>
    <t>B-8-a</t>
    <phoneticPr fontId="1"/>
  </si>
  <si>
    <t>絶縁電線</t>
    <rPh sb="0" eb="4">
      <t>ゼツエンデンセン</t>
    </rPh>
    <phoneticPr fontId="1"/>
  </si>
  <si>
    <t>絶縁ケーブル</t>
    <rPh sb="0" eb="2">
      <t>ゼツエン</t>
    </rPh>
    <phoneticPr fontId="1"/>
  </si>
  <si>
    <t>電線管</t>
    <rPh sb="0" eb="3">
      <t>デンセンカン</t>
    </rPh>
    <phoneticPr fontId="1"/>
  </si>
  <si>
    <t>プルボックス</t>
    <phoneticPr fontId="1"/>
  </si>
  <si>
    <t>分電盤</t>
    <rPh sb="0" eb="3">
      <t>ブンデンバン</t>
    </rPh>
    <phoneticPr fontId="1"/>
  </si>
  <si>
    <t>遮断機</t>
    <rPh sb="0" eb="3">
      <t>シャダンキ</t>
    </rPh>
    <phoneticPr fontId="1"/>
  </si>
  <si>
    <t>配線作業</t>
    <rPh sb="0" eb="2">
      <t>ハイセン</t>
    </rPh>
    <rPh sb="2" eb="4">
      <t>サギョウ</t>
    </rPh>
    <phoneticPr fontId="1"/>
  </si>
  <si>
    <t>電工</t>
    <rPh sb="0" eb="1">
      <t>デンコウ</t>
    </rPh>
    <phoneticPr fontId="1"/>
  </si>
  <si>
    <t>樹脂防水
400*400*200</t>
    <rPh sb="0" eb="1">
      <t>ジュシ</t>
    </rPh>
    <rPh sb="1" eb="3">
      <t>ボウスイ</t>
    </rPh>
    <phoneticPr fontId="1"/>
  </si>
  <si>
    <t>3P30A</t>
    <phoneticPr fontId="1"/>
  </si>
  <si>
    <t>3P75A</t>
    <phoneticPr fontId="1"/>
  </si>
  <si>
    <t>電灯設備</t>
    <rPh sb="0" eb="4">
      <t>デントウセツビ</t>
    </rPh>
    <phoneticPr fontId="1"/>
  </si>
  <si>
    <t>メタルモール</t>
    <phoneticPr fontId="1"/>
  </si>
  <si>
    <t>人感センサー</t>
    <rPh sb="0" eb="2">
      <t>ジンカン</t>
    </rPh>
    <phoneticPr fontId="1"/>
  </si>
  <si>
    <t>子機</t>
    <phoneticPr fontId="1"/>
  </si>
  <si>
    <t>親機　8A</t>
    <rPh sb="0" eb="1">
      <t>オヤキ</t>
    </rPh>
    <phoneticPr fontId="1"/>
  </si>
  <si>
    <t>照明器具</t>
    <rPh sb="0" eb="4">
      <t>ショウメイキグ</t>
    </rPh>
    <phoneticPr fontId="1"/>
  </si>
  <si>
    <t>ベースライト
40型　4000lm</t>
    <rPh sb="7" eb="8">
      <t>ガタ</t>
    </rPh>
    <phoneticPr fontId="1"/>
  </si>
  <si>
    <t>機器取付・既存撤去</t>
    <rPh sb="0" eb="4">
      <t>キキトリツケ</t>
    </rPh>
    <rPh sb="5" eb="7">
      <t>キゾン</t>
    </rPh>
    <rPh sb="7" eb="9">
      <t>テッキョ</t>
    </rPh>
    <phoneticPr fontId="1"/>
  </si>
  <si>
    <t>B-8-b</t>
    <phoneticPr fontId="1"/>
  </si>
  <si>
    <t>埋込コンセント</t>
    <rPh sb="0" eb="2">
      <t>ウメコミ</t>
    </rPh>
    <phoneticPr fontId="1"/>
  </si>
  <si>
    <t>2P15A</t>
    <phoneticPr fontId="1"/>
  </si>
  <si>
    <t>B-8-c</t>
    <phoneticPr fontId="1"/>
  </si>
  <si>
    <t>配管工費（斫り外含む）
大便器・小便器配管新設</t>
    <rPh sb="0" eb="2">
      <t>ハイカン</t>
    </rPh>
    <rPh sb="2" eb="3">
      <t>コウ</t>
    </rPh>
    <rPh sb="3" eb="4">
      <t>ヒ</t>
    </rPh>
    <rPh sb="5" eb="6">
      <t>ハツ</t>
    </rPh>
    <rPh sb="7" eb="8">
      <t>ホカ</t>
    </rPh>
    <rPh sb="8" eb="9">
      <t>フク</t>
    </rPh>
    <rPh sb="12" eb="15">
      <t>ダイベンキ</t>
    </rPh>
    <rPh sb="16" eb="19">
      <t>ショウベンキ</t>
    </rPh>
    <rPh sb="19" eb="21">
      <t>ハイカン</t>
    </rPh>
    <phoneticPr fontId="1"/>
  </si>
  <si>
    <t>入口ドア枠撤去</t>
    <rPh sb="0" eb="2">
      <t>イリグチ</t>
    </rPh>
    <rPh sb="4" eb="5">
      <t>ワク</t>
    </rPh>
    <rPh sb="5" eb="7">
      <t>テッキョ</t>
    </rPh>
    <phoneticPr fontId="1"/>
  </si>
  <si>
    <t>天井撤去（木下地含む）</t>
    <rPh sb="0" eb="4">
      <t>テンジョウテッキョ</t>
    </rPh>
    <rPh sb="5" eb="9">
      <t>キシタジフク</t>
    </rPh>
    <phoneticPr fontId="1"/>
  </si>
  <si>
    <t>W820*H1800</t>
    <phoneticPr fontId="1"/>
  </si>
  <si>
    <t>ベースライト
20型　1600lm</t>
    <rPh sb="7" eb="8">
      <t>ガタ</t>
    </rPh>
    <phoneticPr fontId="1"/>
  </si>
  <si>
    <t>松山市</t>
    <rPh sb="0" eb="2">
      <t>マツヤマ</t>
    </rPh>
    <rPh sb="2" eb="3">
      <t>シ</t>
    </rPh>
    <phoneticPr fontId="1"/>
  </si>
  <si>
    <t>W4500*D7300*4F</t>
    <phoneticPr fontId="1"/>
  </si>
  <si>
    <t>男:2箇所*3F
女:2箇所*3F</t>
    <rPh sb="0" eb="1">
      <t>コ</t>
    </rPh>
    <rPh sb="3" eb="5">
      <t>カショ</t>
    </rPh>
    <rPh sb="7" eb="8">
      <t>オンナ</t>
    </rPh>
    <rPh sb="12" eb="14">
      <t>カショ</t>
    </rPh>
    <phoneticPr fontId="1"/>
  </si>
  <si>
    <t>男:1台*4F
女:1台*4F</t>
    <rPh sb="1" eb="2">
      <t>コ</t>
    </rPh>
    <rPh sb="3" eb="4">
      <t>ダイ</t>
    </rPh>
    <rPh sb="8" eb="9">
      <t>オンナ</t>
    </rPh>
    <rPh sb="11" eb="12">
      <t>ダイ</t>
    </rPh>
    <phoneticPr fontId="1"/>
  </si>
  <si>
    <t>W4500*D7300*4F
19型 @303</t>
    <phoneticPr fontId="1"/>
  </si>
  <si>
    <t>男:12枚</t>
    <phoneticPr fontId="1"/>
  </si>
  <si>
    <t>天井EP塗装</t>
    <rPh sb="0" eb="2">
      <t>テンジョウ</t>
    </rPh>
    <rPh sb="4" eb="6">
      <t>トソウ</t>
    </rPh>
    <phoneticPr fontId="1"/>
  </si>
  <si>
    <t>壁　パネル張り</t>
    <rPh sb="0" eb="1">
      <t>カベ</t>
    </rPh>
    <rPh sb="5" eb="6">
      <t>ハ</t>
    </rPh>
    <phoneticPr fontId="1"/>
  </si>
  <si>
    <t>t=3</t>
    <phoneticPr fontId="1"/>
  </si>
  <si>
    <t>床　塩ビシート張り</t>
    <rPh sb="0" eb="1">
      <t>ユカ</t>
    </rPh>
    <rPh sb="2" eb="3">
      <t>エン</t>
    </rPh>
    <rPh sb="7" eb="8">
      <t>ハ</t>
    </rPh>
    <phoneticPr fontId="1"/>
  </si>
  <si>
    <t>t=2</t>
    <phoneticPr fontId="1"/>
  </si>
  <si>
    <t>修　繕　内　訳　書</t>
    <rPh sb="0" eb="1">
      <t>オサム</t>
    </rPh>
    <rPh sb="2" eb="3">
      <t>ゼン</t>
    </rPh>
    <rPh sb="4" eb="5">
      <t>ナイ</t>
    </rPh>
    <rPh sb="6" eb="7">
      <t>ワケ</t>
    </rPh>
    <rPh sb="8" eb="9">
      <t>ショ</t>
    </rPh>
    <phoneticPr fontId="1"/>
  </si>
  <si>
    <t>５北条
第　号</t>
    <rPh sb="1" eb="3">
      <t>ホウジョウ</t>
    </rPh>
    <phoneticPr fontId="1"/>
  </si>
  <si>
    <t>校長</t>
    <rPh sb="0" eb="2">
      <t>コウチョウ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</si>
  <si>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</si>
  <si>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</si>
  <si>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標準修繕期間</t>
    <rPh sb="0" eb="2">
      <t>ヒョウジュン</t>
    </rPh>
    <rPh sb="2" eb="4">
      <t>シュウゼン</t>
    </rPh>
    <rPh sb="4" eb="6">
      <t>キカン</t>
    </rPh>
    <phoneticPr fontId="1"/>
  </si>
  <si>
    <t>愛媛県立北条高等学校</t>
    <rPh sb="0" eb="10">
      <t>エヒメケンリツホウジョウコウトウガッコウ</t>
    </rPh>
    <phoneticPr fontId="1"/>
  </si>
  <si>
    <t xml:space="preserve">
同等品以上可</t>
    <rPh sb="1" eb="7">
      <t>ドウトウヒンイジョウカ</t>
    </rPh>
    <phoneticPr fontId="1"/>
  </si>
  <si>
    <t xml:space="preserve">
5～50mm</t>
  </si>
  <si>
    <t xml:space="preserve">
5～50mm</t>
    <phoneticPr fontId="1"/>
  </si>
  <si>
    <t xml:space="preserve">
ウレタン系塗膜防水</t>
    <rPh sb="5" eb="10">
      <t>ケイトマクボウスイ</t>
    </rPh>
    <phoneticPr fontId="1"/>
  </si>
  <si>
    <t xml:space="preserve">
抗菌引棒、ﾄﾞｱｸﾛｰｻﾞｰ</t>
    <rPh sb="1" eb="3">
      <t>コウキン</t>
    </rPh>
    <rPh sb="3" eb="4">
      <t>ヒ</t>
    </rPh>
    <rPh sb="4" eb="5">
      <t>ボウ</t>
    </rPh>
    <phoneticPr fontId="1"/>
  </si>
  <si>
    <t>ｱﾙﾐﾄﾞｱ4台含む</t>
    <rPh sb="7" eb="8">
      <t>ダイ</t>
    </rPh>
    <rPh sb="8" eb="9">
      <t>フク</t>
    </rPh>
    <phoneticPr fontId="1"/>
  </si>
  <si>
    <t>男:5個
女:12個</t>
    <rPh sb="1" eb="2">
      <t>コ</t>
    </rPh>
    <rPh sb="3" eb="4">
      <t>コ</t>
    </rPh>
    <rPh sb="4" eb="5">
      <t>オンナ</t>
    </rPh>
    <rPh sb="9" eb="10">
      <t>コ</t>
    </rPh>
    <phoneticPr fontId="1"/>
  </si>
  <si>
    <t>男:1箇所*3F</t>
    <rPh sb="0" eb="1">
      <t>コ</t>
    </rPh>
    <rPh sb="1" eb="3">
      <t>カショ</t>
    </rPh>
    <rPh sb="7" eb="8">
      <t>オンナ</t>
    </rPh>
    <phoneticPr fontId="1"/>
  </si>
  <si>
    <t>W4500*H2500*2*4F
W7300*H2500*4*4F</t>
    <phoneticPr fontId="1"/>
  </si>
  <si>
    <t>男:1箇所*4F
女:1箇所*4F</t>
    <rPh sb="0" eb="1">
      <t>コ</t>
    </rPh>
    <rPh sb="3" eb="5">
      <t>カショ</t>
    </rPh>
    <rPh sb="7" eb="8">
      <t>オンナ</t>
    </rPh>
    <rPh sb="12" eb="14">
      <t>カショ</t>
    </rPh>
    <phoneticPr fontId="1"/>
  </si>
  <si>
    <t>男:2台*4F
女:2台*4F</t>
    <rPh sb="0" eb="1">
      <t>コ</t>
    </rPh>
    <rPh sb="3" eb="4">
      <t>ダイ</t>
    </rPh>
    <rPh sb="6" eb="7">
      <t>オンナ</t>
    </rPh>
    <rPh sb="11" eb="12">
      <t>ダイ</t>
    </rPh>
    <phoneticPr fontId="1"/>
  </si>
  <si>
    <t>男:17台</t>
    <rPh sb="1" eb="2">
      <t>コ</t>
    </rPh>
    <rPh sb="4" eb="5">
      <t>ダイ</t>
    </rPh>
    <phoneticPr fontId="1"/>
  </si>
  <si>
    <t>男:5台
女:12台</t>
    <rPh sb="1" eb="2">
      <t>コ</t>
    </rPh>
    <rPh sb="3" eb="4">
      <t>ダイ</t>
    </rPh>
    <rPh sb="4" eb="5">
      <t>オンナ</t>
    </rPh>
    <rPh sb="9" eb="10">
      <t>ダイ</t>
    </rPh>
    <phoneticPr fontId="1"/>
  </si>
  <si>
    <t>男:2枚*4F
女:2枚*4F</t>
    <rPh sb="1" eb="2">
      <t>コ</t>
    </rPh>
    <rPh sb="3" eb="4">
      <t>マイ</t>
    </rPh>
    <rPh sb="7" eb="8">
      <t>オンナ</t>
    </rPh>
    <phoneticPr fontId="1"/>
  </si>
  <si>
    <t>床レベリング（段差解消90mm）</t>
    <rPh sb="0" eb="1">
      <t>ユカ</t>
    </rPh>
    <rPh sb="7" eb="11">
      <t>ダンサカイショウ</t>
    </rPh>
    <phoneticPr fontId="1"/>
  </si>
  <si>
    <t>90mm</t>
    <phoneticPr fontId="1"/>
  </si>
  <si>
    <t>汚垂石（3F再利用）</t>
    <rPh sb="0" eb="1">
      <t>オ</t>
    </rPh>
    <rPh sb="1" eb="2">
      <t>スイ</t>
    </rPh>
    <rPh sb="2" eb="3">
      <t>イシ</t>
    </rPh>
    <phoneticPr fontId="1"/>
  </si>
  <si>
    <t>トイレブース（3F再利用）</t>
    <phoneticPr fontId="1"/>
  </si>
  <si>
    <t>男:5個
女:9個</t>
    <rPh sb="1" eb="2">
      <t>コ</t>
    </rPh>
    <rPh sb="3" eb="4">
      <t>コ</t>
    </rPh>
    <rPh sb="4" eb="5">
      <t>オンナ</t>
    </rPh>
    <rPh sb="8" eb="9">
      <t>コ</t>
    </rPh>
    <phoneticPr fontId="1"/>
  </si>
  <si>
    <t>ライニング面台（3F再利用）</t>
    <rPh sb="5" eb="7">
      <t>メンダイ</t>
    </rPh>
    <phoneticPr fontId="1"/>
  </si>
  <si>
    <t>ライニング新設（3F再利用）</t>
    <rPh sb="5" eb="7">
      <t>シンセツ</t>
    </rPh>
    <phoneticPr fontId="1"/>
  </si>
  <si>
    <t>洋風大便器（3F再利用）</t>
    <rPh sb="0" eb="5">
      <t>ヨウフウダイベンキ</t>
    </rPh>
    <phoneticPr fontId="1"/>
  </si>
  <si>
    <t>小便器（3F再利用）</t>
    <rPh sb="0" eb="3">
      <t>ショウベンキ</t>
    </rPh>
    <phoneticPr fontId="1"/>
  </si>
  <si>
    <t>手洗器（3F再利用）</t>
    <rPh sb="0" eb="3">
      <t>テアライキ</t>
    </rPh>
    <phoneticPr fontId="1"/>
  </si>
  <si>
    <t>鏡（3F再利用）</t>
    <rPh sb="0" eb="1">
      <t>カガミ</t>
    </rPh>
    <phoneticPr fontId="1"/>
  </si>
  <si>
    <t>２連紙巻き器（3F再利用）</t>
    <rPh sb="1" eb="2">
      <t>レン</t>
    </rPh>
    <rPh sb="2" eb="6">
      <t>カミマキキ</t>
    </rPh>
    <phoneticPr fontId="1"/>
  </si>
  <si>
    <t>1～4F床下配管更新</t>
    <rPh sb="4" eb="10">
      <t>ユカシタハイカンコウシン</t>
    </rPh>
    <phoneticPr fontId="1"/>
  </si>
  <si>
    <t>ダウンライト
個室用</t>
    <rPh sb="7" eb="9">
      <t>コシツ</t>
    </rPh>
    <rPh sb="9" eb="10">
      <t>ヨウ</t>
    </rPh>
    <phoneticPr fontId="1"/>
  </si>
  <si>
    <t>愛媛県立北条高等学校第一教棟トイレ修繕</t>
    <rPh sb="0" eb="2">
      <t>エヒメ</t>
    </rPh>
    <rPh sb="2" eb="4">
      <t>ケンリツ</t>
    </rPh>
    <rPh sb="4" eb="6">
      <t>ホウジョウ</t>
    </rPh>
    <rPh sb="6" eb="8">
      <t>コウトウ</t>
    </rPh>
    <rPh sb="8" eb="10">
      <t>ガッコウ</t>
    </rPh>
    <rPh sb="10" eb="11">
      <t>ダイ</t>
    </rPh>
    <rPh sb="11" eb="12">
      <t>イチ</t>
    </rPh>
    <rPh sb="12" eb="13">
      <t>キョウ</t>
    </rPh>
    <rPh sb="13" eb="14">
      <t>トウ</t>
    </rPh>
    <rPh sb="17" eb="19">
      <t>シュウゼン</t>
    </rPh>
    <phoneticPr fontId="1"/>
  </si>
  <si>
    <t>男:6台
女:12台</t>
    <rPh sb="1" eb="2">
      <t>コ</t>
    </rPh>
    <rPh sb="3" eb="4">
      <t>ダイ</t>
    </rPh>
    <rPh sb="4" eb="5">
      <t>オンナ</t>
    </rPh>
    <rPh sb="9" eb="10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</si>
</sst>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_);[Red]\(#,##0\)"/>
    <numFmt numFmtId="181" formatCode="#,##0_ ;[Red]\-#,##0\ "/>
    <numFmt numFmtId="182" formatCode="&quot;¥&quot;#,##0;&quot;¥&quot;\!\-#,##0"/>
    <numFmt numFmtId="183" formatCode="&quot;¥&quot;#,##0.00;&quot;¥&quot;\!\-#,##0.00"/>
    <numFmt numFmtId="184" formatCode="&quot;$&quot;#,##0"/>
    <numFmt numFmtId="185" formatCode="&quot;｣&quot;#,##0;\-&quot;｣&quot;#,##0"/>
    <numFmt numFmtId="186" formatCode="0.000_ "/>
    <numFmt numFmtId="187" formatCode="&quot;¥&quot;#,##0\-\ \ \ \ \ &quot;）&quot;;&quot;¥&quot;\-#,##0\-"/>
    <numFmt numFmtId="188" formatCode="#,##0.0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5" fillId="2" borderId="0" applyNumberFormat="0" applyBorder="0" applyAlignment="0" applyProtection="0"/>
    <xf numFmtId="10" fontId="5" fillId="3" borderId="1" applyNumberFormat="0" applyBorder="0" applyAlignment="0" applyProtection="0"/>
    <xf numFmtId="186" fontId="6" fillId="0" borderId="0"/>
    <xf numFmtId="0" fontId="7" fillId="0" borderId="0"/>
    <xf numFmtId="10" fontId="8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0" fontId="4" fillId="0" borderId="0"/>
    <xf numFmtId="0" fontId="3" fillId="0" borderId="0"/>
  </cellStyleXfs>
  <cellXfs count="86">
    <xf numFmtId="0" fontId="0" fillId="0" borderId="0" xfId="0"/>
    <xf numFmtId="0" fontId="4" fillId="0" borderId="1" xfId="0" applyFont="1" applyBorder="1" applyAlignment="1">
      <alignment shrinkToFit="1"/>
    </xf>
    <xf numFmtId="181" fontId="4" fillId="0" borderId="1" xfId="0" applyNumberFormat="1" applyFont="1" applyFill="1" applyBorder="1" applyAlignment="1" applyProtection="1">
      <alignment wrapText="1" shrinkToFit="1"/>
      <protection locked="0"/>
    </xf>
    <xf numFmtId="0" fontId="2" fillId="0" borderId="6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distributed" vertical="center" wrapText="1" justifyLastLine="1"/>
    </xf>
    <xf numFmtId="0" fontId="10" fillId="0" borderId="1" xfId="0" applyFont="1" applyFill="1" applyBorder="1" applyAlignment="1">
      <alignment horizontal="distributed" vertical="center" wrapText="1" justifyLastLine="1" shrinkToFit="1"/>
    </xf>
    <xf numFmtId="0" fontId="10" fillId="0" borderId="1" xfId="0" applyFont="1" applyFill="1" applyBorder="1" applyAlignment="1">
      <alignment horizontal="distributed" vertical="center" justifyLastLine="1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0" fontId="2" fillId="0" borderId="7" xfId="0" applyFont="1" applyFill="1" applyBorder="1"/>
    <xf numFmtId="0" fontId="2" fillId="0" borderId="4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distributed"/>
    </xf>
    <xf numFmtId="0" fontId="2" fillId="0" borderId="3" xfId="0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justifyLastLine="1"/>
    </xf>
    <xf numFmtId="0" fontId="10" fillId="0" borderId="2" xfId="0" applyNumberFormat="1" applyFont="1" applyFill="1" applyBorder="1" applyAlignment="1">
      <alignment horizontal="distributed" vertical="center" wrapText="1" justifyLastLine="1" shrinkToFit="1"/>
    </xf>
    <xf numFmtId="0" fontId="4" fillId="0" borderId="1" xfId="0" applyFont="1" applyFill="1" applyBorder="1" applyAlignment="1">
      <alignment horizontal="center" shrinkToFit="1"/>
    </xf>
    <xf numFmtId="179" fontId="4" fillId="0" borderId="1" xfId="0" applyNumberFormat="1" applyFont="1" applyFill="1" applyBorder="1" applyAlignment="1">
      <alignment horizontal="center"/>
    </xf>
    <xf numFmtId="180" fontId="4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distributed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shrinkToFit="1"/>
    </xf>
    <xf numFmtId="0" fontId="4" fillId="0" borderId="3" xfId="0" applyFont="1" applyFill="1" applyBorder="1" applyAlignment="1"/>
    <xf numFmtId="179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shrinkToFit="1"/>
    </xf>
    <xf numFmtId="180" fontId="4" fillId="0" borderId="0" xfId="0" applyNumberFormat="1" applyFont="1" applyFill="1" applyBorder="1"/>
    <xf numFmtId="0" fontId="4" fillId="0" borderId="1" xfId="0" applyFont="1" applyFill="1" applyBorder="1" applyAlignment="1">
      <alignment horizontal="left" indent="1" shrinkToFit="1"/>
    </xf>
    <xf numFmtId="0" fontId="4" fillId="0" borderId="1" xfId="0" applyFont="1" applyFill="1" applyBorder="1" applyAlignment="1">
      <alignment horizontal="left" wrapText="1" indent="1"/>
    </xf>
    <xf numFmtId="1" fontId="4" fillId="0" borderId="0" xfId="0" applyNumberFormat="1" applyFont="1" applyFill="1" applyBorder="1"/>
    <xf numFmtId="179" fontId="4" fillId="0" borderId="0" xfId="0" applyNumberFormat="1" applyFont="1" applyFill="1" applyBorder="1"/>
    <xf numFmtId="2" fontId="4" fillId="0" borderId="0" xfId="0" applyNumberFormat="1" applyFont="1" applyFill="1" applyBorder="1"/>
    <xf numFmtId="0" fontId="10" fillId="0" borderId="1" xfId="0" applyFont="1" applyFill="1" applyBorder="1" applyAlignment="1">
      <alignment horizontal="distributed" vertical="center" indent="1"/>
    </xf>
    <xf numFmtId="188" fontId="4" fillId="0" borderId="1" xfId="0" applyNumberFormat="1" applyFont="1" applyFill="1" applyBorder="1"/>
    <xf numFmtId="0" fontId="4" fillId="0" borderId="3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left" wrapText="1" indent="1" shrinkToFit="1"/>
    </xf>
    <xf numFmtId="0" fontId="4" fillId="0" borderId="3" xfId="0" quotePrefix="1" applyFont="1" applyFill="1" applyBorder="1" applyAlignment="1">
      <alignment horizontal="left" wrapText="1" shrinkToFit="1"/>
    </xf>
    <xf numFmtId="179" fontId="4" fillId="0" borderId="1" xfId="0" applyNumberFormat="1" applyFont="1" applyFill="1" applyBorder="1" applyAlignment="1"/>
    <xf numFmtId="180" fontId="4" fillId="0" borderId="1" xfId="0" applyNumberFormat="1" applyFont="1" applyFill="1" applyBorder="1" applyAlignment="1"/>
    <xf numFmtId="188" fontId="4" fillId="0" borderId="1" xfId="0" applyNumberFormat="1" applyFont="1" applyFill="1" applyBorder="1" applyAlignment="1"/>
    <xf numFmtId="9" fontId="4" fillId="0" borderId="3" xfId="0" applyNumberFormat="1" applyFont="1" applyFill="1" applyBorder="1" applyAlignment="1">
      <alignment horizontal="left" shrinkToFit="1"/>
    </xf>
    <xf numFmtId="9" fontId="4" fillId="0" borderId="3" xfId="0" quotePrefix="1" applyNumberFormat="1" applyFont="1" applyFill="1" applyBorder="1" applyAlignment="1">
      <alignment horizontal="left" wrapText="1" shrinkToFit="1"/>
    </xf>
    <xf numFmtId="20" fontId="4" fillId="0" borderId="1" xfId="0" applyNumberFormat="1" applyFont="1" applyFill="1" applyBorder="1" applyAlignment="1">
      <alignment shrinkToFit="1"/>
    </xf>
    <xf numFmtId="0" fontId="4" fillId="0" borderId="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left" indent="2" shrinkToFit="1"/>
    </xf>
    <xf numFmtId="0" fontId="4" fillId="0" borderId="0" xfId="0" applyFont="1" applyFill="1" applyBorder="1" applyAlignment="1">
      <alignment horizontal="left" shrinkToFit="1"/>
    </xf>
    <xf numFmtId="181" fontId="4" fillId="0" borderId="0" xfId="0" applyNumberFormat="1" applyFont="1" applyFill="1" applyBorder="1" applyAlignment="1" applyProtection="1">
      <alignment wrapText="1" shrinkToFit="1"/>
      <protection locked="0"/>
    </xf>
    <xf numFmtId="0" fontId="4" fillId="0" borderId="0" xfId="0" applyFont="1" applyFill="1" applyBorder="1" applyAlignment="1">
      <alignment horizontal="left" indent="1" shrinkToFit="1"/>
    </xf>
    <xf numFmtId="188" fontId="4" fillId="0" borderId="0" xfId="0" applyNumberFormat="1" applyFont="1" applyFill="1" applyBorder="1"/>
    <xf numFmtId="181" fontId="4" fillId="0" borderId="0" xfId="0" applyNumberFormat="1" applyFont="1" applyFill="1" applyBorder="1" applyAlignment="1">
      <alignment wrapText="1"/>
    </xf>
    <xf numFmtId="17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wrapText="1" justifyLastLine="1" shrinkToFit="1"/>
    </xf>
    <xf numFmtId="0" fontId="10" fillId="0" borderId="2" xfId="0" applyFont="1" applyFill="1" applyBorder="1" applyAlignment="1">
      <alignment horizontal="distributed" vertical="center" wrapText="1" justifyLastLine="1" shrinkToFit="1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 vertical="center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176" fontId="13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left" vertical="center" wrapText="1" indent="1"/>
      <protection locked="0"/>
    </xf>
    <xf numFmtId="0" fontId="12" fillId="0" borderId="7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Fill="1" applyBorder="1" applyAlignment="1" applyProtection="1">
      <alignment horizontal="left" vertical="center" indent="1" shrinkToFit="1"/>
      <protection locked="0"/>
    </xf>
    <xf numFmtId="0" fontId="12" fillId="0" borderId="7" xfId="0" applyFont="1" applyFill="1" applyBorder="1" applyAlignment="1" applyProtection="1">
      <alignment horizontal="left" vertical="center" indent="1" shrinkToFit="1"/>
      <protection locked="0"/>
    </xf>
    <xf numFmtId="187" fontId="6" fillId="0" borderId="7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top" wrapText="1" shrinkToFit="1"/>
    </xf>
  </cellXfs>
  <cellStyles count="12">
    <cellStyle name="Grey" xfId="1"/>
    <cellStyle name="Input [yellow]" xfId="2"/>
    <cellStyle name="Normal - Style1" xfId="3"/>
    <cellStyle name="Normal_1702H" xfId="4"/>
    <cellStyle name="Percent [2]" xfId="5"/>
    <cellStyle name="Tusental (0)_pldt" xfId="6"/>
    <cellStyle name="Tusental_pldt" xfId="7"/>
    <cellStyle name="Valuta (0)_pldt" xfId="8"/>
    <cellStyle name="Valuta_pldt" xfId="9"/>
    <cellStyle name="標準" xfId="0" builtinId="0"/>
    <cellStyle name="標準 2" xfId="10"/>
    <cellStyle name="未定義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"/>
  <sheetViews>
    <sheetView showZeros="0" tabSelected="1" view="pageBreakPreview" zoomScale="85" zoomScaleNormal="85" zoomScaleSheetLayoutView="85" workbookViewId="0">
      <selection activeCell="S4" sqref="S4"/>
    </sheetView>
  </sheetViews>
  <sheetFormatPr defaultRowHeight="27.95" customHeight="1"/>
  <cols>
    <col min="1" max="1" width="3.25" style="5" customWidth="1"/>
    <col min="2" max="14" width="10.125" style="5" customWidth="1"/>
    <col min="15" max="16384" width="9" style="5"/>
  </cols>
  <sheetData>
    <row r="1" spans="1:19" ht="27.95" customHeight="1">
      <c r="B1" s="6" t="s">
        <v>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ht="24.95" customHeight="1">
      <c r="A2" s="4"/>
      <c r="B2" s="64" t="s">
        <v>157</v>
      </c>
      <c r="C2" s="7" t="s">
        <v>158</v>
      </c>
      <c r="D2" s="7" t="s">
        <v>159</v>
      </c>
      <c r="E2" s="9" t="s">
        <v>160</v>
      </c>
      <c r="F2" s="66" t="s">
        <v>18</v>
      </c>
      <c r="G2" s="67"/>
      <c r="H2" s="24"/>
      <c r="I2" s="8"/>
      <c r="J2" s="23"/>
      <c r="K2" s="8"/>
      <c r="L2" s="23"/>
      <c r="M2" s="43"/>
      <c r="N2" s="9" t="s">
        <v>17</v>
      </c>
    </row>
    <row r="3" spans="1:19" ht="56.1" customHeight="1">
      <c r="B3" s="65"/>
      <c r="C3" s="10"/>
      <c r="D3" s="11"/>
      <c r="E3" s="13"/>
      <c r="F3" s="68"/>
      <c r="G3" s="69"/>
      <c r="H3" s="13"/>
      <c r="I3" s="10"/>
      <c r="J3" s="11"/>
      <c r="K3" s="10"/>
      <c r="L3" s="11"/>
      <c r="M3" s="15"/>
      <c r="N3" s="10"/>
    </row>
    <row r="4" spans="1:19" ht="56.1" customHeight="1">
      <c r="B4" s="77" t="s">
        <v>156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9" ht="56.1" customHeight="1">
      <c r="B5" s="16"/>
      <c r="C5" s="76" t="s">
        <v>9</v>
      </c>
      <c r="D5" s="76"/>
      <c r="E5" s="80" t="s">
        <v>145</v>
      </c>
      <c r="F5" s="81"/>
      <c r="G5" s="81"/>
      <c r="H5" s="81"/>
      <c r="I5" s="81"/>
      <c r="J5" s="81"/>
      <c r="K5" s="81"/>
      <c r="L5" s="81"/>
      <c r="M5" s="81"/>
      <c r="N5" s="13"/>
      <c r="Q5" s="4"/>
      <c r="R5" s="4"/>
    </row>
    <row r="6" spans="1:19" ht="56.1" customHeight="1">
      <c r="B6" s="17"/>
      <c r="C6" s="76" t="s">
        <v>15</v>
      </c>
      <c r="D6" s="76"/>
      <c r="E6" s="82" t="s">
        <v>191</v>
      </c>
      <c r="F6" s="83"/>
      <c r="G6" s="83"/>
      <c r="H6" s="83"/>
      <c r="I6" s="83"/>
      <c r="J6" s="83"/>
      <c r="K6" s="83"/>
      <c r="L6" s="83"/>
      <c r="M6" s="83"/>
      <c r="N6" s="13"/>
    </row>
    <row r="7" spans="1:19" ht="56.1" customHeight="1">
      <c r="B7" s="18"/>
      <c r="C7" s="76" t="s">
        <v>0</v>
      </c>
      <c r="D7" s="76"/>
      <c r="E7" s="72"/>
      <c r="F7" s="72"/>
      <c r="G7" s="72"/>
      <c r="H7" s="73" t="s">
        <v>10</v>
      </c>
      <c r="I7" s="73"/>
      <c r="J7" s="73"/>
      <c r="K7" s="73"/>
      <c r="L7" s="84"/>
      <c r="M7" s="84"/>
      <c r="N7" s="19"/>
      <c r="Q7" s="4"/>
      <c r="R7" s="4"/>
      <c r="S7" s="4"/>
    </row>
    <row r="8" spans="1:19" ht="56.1" customHeight="1">
      <c r="B8" s="1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3"/>
      <c r="Q8" s="4"/>
      <c r="R8" s="4"/>
    </row>
    <row r="9" spans="1:19" ht="56.1" customHeight="1">
      <c r="B9" s="20"/>
      <c r="C9" s="21"/>
      <c r="D9" s="21"/>
      <c r="E9" s="21"/>
      <c r="F9" s="21"/>
      <c r="G9" s="21"/>
      <c r="H9" s="21"/>
      <c r="I9" s="70" t="s">
        <v>161</v>
      </c>
      <c r="J9" s="70"/>
      <c r="K9" s="71">
        <v>6</v>
      </c>
      <c r="L9" s="71"/>
      <c r="M9" s="71"/>
      <c r="N9" s="22" t="s">
        <v>16</v>
      </c>
    </row>
    <row r="10" spans="1:19" ht="56.1" customHeight="1">
      <c r="B10" s="12"/>
      <c r="C10" s="14"/>
      <c r="D10" s="14"/>
      <c r="E10" s="14"/>
      <c r="F10" s="14"/>
      <c r="G10" s="14"/>
      <c r="H10" s="14"/>
      <c r="I10" s="74" t="s">
        <v>162</v>
      </c>
      <c r="J10" s="74"/>
      <c r="K10" s="74"/>
      <c r="L10" s="74"/>
      <c r="M10" s="74"/>
      <c r="N10" s="75"/>
    </row>
  </sheetData>
  <mergeCells count="15">
    <mergeCell ref="I10:N10"/>
    <mergeCell ref="C5:D5"/>
    <mergeCell ref="C6:D6"/>
    <mergeCell ref="C7:D7"/>
    <mergeCell ref="B4:N4"/>
    <mergeCell ref="E5:M5"/>
    <mergeCell ref="E6:M6"/>
    <mergeCell ref="L7:M7"/>
    <mergeCell ref="B2:B3"/>
    <mergeCell ref="F2:G2"/>
    <mergeCell ref="F3:G3"/>
    <mergeCell ref="I9:J9"/>
    <mergeCell ref="K9:M9"/>
    <mergeCell ref="E7:G7"/>
    <mergeCell ref="H7:K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P18" sqref="P18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109</v>
      </c>
      <c r="C2" s="32" t="s">
        <v>107</v>
      </c>
      <c r="D2" s="33" t="s">
        <v>189</v>
      </c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/>
      <c r="C3" s="46" t="s">
        <v>86</v>
      </c>
      <c r="D3" s="47" t="s">
        <v>87</v>
      </c>
      <c r="E3" s="50">
        <v>120</v>
      </c>
      <c r="F3" s="35" t="s">
        <v>69</v>
      </c>
      <c r="G3" s="49"/>
      <c r="H3" s="48"/>
      <c r="I3" s="2"/>
      <c r="N3" s="42"/>
      <c r="R3" s="40"/>
      <c r="S3" s="40"/>
    </row>
    <row r="4" spans="2:19" ht="33" customHeight="1">
      <c r="B4" s="25"/>
      <c r="C4" s="46" t="s">
        <v>86</v>
      </c>
      <c r="D4" s="47" t="s">
        <v>88</v>
      </c>
      <c r="E4" s="50">
        <v>48</v>
      </c>
      <c r="F4" s="35" t="s">
        <v>69</v>
      </c>
      <c r="G4" s="49"/>
      <c r="H4" s="48"/>
      <c r="I4" s="2"/>
      <c r="N4" s="40"/>
      <c r="R4" s="40"/>
      <c r="S4" s="40"/>
    </row>
    <row r="5" spans="2:19" ht="33" customHeight="1">
      <c r="B5" s="25"/>
      <c r="C5" s="46" t="s">
        <v>86</v>
      </c>
      <c r="D5" s="47" t="s">
        <v>89</v>
      </c>
      <c r="E5" s="50">
        <v>36</v>
      </c>
      <c r="F5" s="35" t="s">
        <v>69</v>
      </c>
      <c r="G5" s="49"/>
      <c r="H5" s="48"/>
      <c r="I5" s="2"/>
    </row>
    <row r="6" spans="2:19" ht="33" customHeight="1">
      <c r="B6" s="25"/>
      <c r="C6" s="38" t="s">
        <v>90</v>
      </c>
      <c r="D6" s="47" t="s">
        <v>91</v>
      </c>
      <c r="E6" s="50">
        <v>40</v>
      </c>
      <c r="F6" s="35" t="s">
        <v>69</v>
      </c>
      <c r="G6" s="49"/>
      <c r="H6" s="48"/>
      <c r="I6" s="2"/>
    </row>
    <row r="7" spans="2:19" ht="33" customHeight="1">
      <c r="B7" s="25"/>
      <c r="C7" s="38" t="s">
        <v>92</v>
      </c>
      <c r="D7" s="52"/>
      <c r="E7" s="50">
        <v>1</v>
      </c>
      <c r="F7" s="35" t="s">
        <v>6</v>
      </c>
      <c r="G7" s="49"/>
      <c r="H7" s="48"/>
      <c r="I7" s="2"/>
    </row>
    <row r="8" spans="2:19" ht="33" customHeight="1">
      <c r="B8" s="25"/>
      <c r="C8" s="46" t="s">
        <v>140</v>
      </c>
      <c r="D8" s="47" t="s">
        <v>93</v>
      </c>
      <c r="E8" s="50">
        <f>ROUND(16*0.8,0)</f>
        <v>13</v>
      </c>
      <c r="F8" s="35" t="s">
        <v>14</v>
      </c>
      <c r="G8" s="49"/>
      <c r="H8" s="48"/>
      <c r="I8" s="2"/>
    </row>
    <row r="9" spans="2:19" ht="33" customHeight="1">
      <c r="B9" s="25"/>
      <c r="C9" s="38" t="s">
        <v>94</v>
      </c>
      <c r="D9" s="47" t="s">
        <v>93</v>
      </c>
      <c r="E9" s="50">
        <f>ROUND(12*0.8,0)</f>
        <v>10</v>
      </c>
      <c r="F9" s="35" t="s">
        <v>14</v>
      </c>
      <c r="G9" s="49"/>
      <c r="H9" s="48"/>
      <c r="I9" s="2"/>
    </row>
    <row r="10" spans="2:19" ht="33" customHeight="1">
      <c r="B10" s="25"/>
      <c r="C10" s="38" t="s">
        <v>19</v>
      </c>
      <c r="D10" s="52"/>
      <c r="E10" s="50">
        <v>1</v>
      </c>
      <c r="F10" s="35" t="s">
        <v>6</v>
      </c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P25" sqref="P25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110</v>
      </c>
      <c r="C2" s="32" t="s">
        <v>111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46" t="s">
        <v>112</v>
      </c>
      <c r="D3" s="47"/>
      <c r="E3" s="50">
        <v>1</v>
      </c>
      <c r="F3" s="35" t="s">
        <v>6</v>
      </c>
      <c r="G3" s="49"/>
      <c r="H3" s="48"/>
      <c r="I3" s="2"/>
      <c r="N3" s="42"/>
      <c r="R3" s="40"/>
      <c r="S3" s="40"/>
    </row>
    <row r="4" spans="2:19" ht="33" customHeight="1">
      <c r="B4" s="25" t="s">
        <v>26</v>
      </c>
      <c r="C4" s="46" t="s">
        <v>113</v>
      </c>
      <c r="D4" s="47"/>
      <c r="E4" s="50">
        <v>1</v>
      </c>
      <c r="F4" s="35" t="s">
        <v>6</v>
      </c>
      <c r="G4" s="49"/>
      <c r="H4" s="48"/>
      <c r="I4" s="2"/>
      <c r="N4" s="40"/>
      <c r="R4" s="40"/>
      <c r="S4" s="40"/>
    </row>
    <row r="5" spans="2:19" ht="33" customHeight="1">
      <c r="B5" s="25" t="s">
        <v>115</v>
      </c>
      <c r="C5" s="46" t="s">
        <v>114</v>
      </c>
      <c r="D5" s="47"/>
      <c r="E5" s="50">
        <v>1</v>
      </c>
      <c r="F5" s="35" t="s">
        <v>6</v>
      </c>
      <c r="G5" s="49"/>
      <c r="H5" s="48"/>
      <c r="I5" s="2"/>
    </row>
    <row r="6" spans="2:19" ht="33" customHeight="1">
      <c r="B6" s="25"/>
      <c r="C6" s="38"/>
      <c r="D6" s="47"/>
      <c r="E6" s="50"/>
      <c r="F6" s="35"/>
      <c r="G6" s="49"/>
      <c r="H6" s="48"/>
      <c r="I6" s="2"/>
    </row>
    <row r="7" spans="2:19" ht="33" customHeight="1">
      <c r="B7" s="25"/>
      <c r="C7" s="38"/>
      <c r="D7" s="52"/>
      <c r="E7" s="50"/>
      <c r="F7" s="35"/>
      <c r="G7" s="49"/>
      <c r="H7" s="48"/>
      <c r="I7" s="2"/>
    </row>
    <row r="8" spans="2:19" ht="33" customHeight="1">
      <c r="B8" s="25"/>
      <c r="C8" s="38"/>
      <c r="D8" s="47"/>
      <c r="E8" s="50"/>
      <c r="F8" s="35"/>
      <c r="G8" s="49"/>
      <c r="H8" s="48"/>
      <c r="I8" s="2"/>
    </row>
    <row r="9" spans="2:19" ht="33" customHeight="1">
      <c r="B9" s="25"/>
      <c r="C9" s="38"/>
      <c r="D9" s="47"/>
      <c r="E9" s="50"/>
      <c r="F9" s="35"/>
      <c r="G9" s="49"/>
      <c r="H9" s="48"/>
      <c r="I9" s="2"/>
    </row>
    <row r="10" spans="2:19" ht="33" customHeight="1">
      <c r="B10" s="25"/>
      <c r="C10" s="38"/>
      <c r="D10" s="47"/>
      <c r="E10" s="50"/>
      <c r="F10" s="35"/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O27" sqref="O27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116</v>
      </c>
      <c r="C2" s="32" t="s">
        <v>112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/>
      <c r="C3" s="46" t="s">
        <v>117</v>
      </c>
      <c r="D3" s="47"/>
      <c r="E3" s="50">
        <v>40</v>
      </c>
      <c r="F3" s="35" t="s">
        <v>69</v>
      </c>
      <c r="G3" s="49"/>
      <c r="H3" s="48"/>
      <c r="I3" s="2"/>
      <c r="N3" s="42"/>
      <c r="R3" s="40"/>
      <c r="S3" s="40"/>
    </row>
    <row r="4" spans="2:19" ht="33" customHeight="1">
      <c r="B4" s="25"/>
      <c r="C4" s="46" t="s">
        <v>118</v>
      </c>
      <c r="D4" s="47"/>
      <c r="E4" s="50">
        <v>40</v>
      </c>
      <c r="F4" s="35" t="s">
        <v>69</v>
      </c>
      <c r="G4" s="49"/>
      <c r="H4" s="48"/>
      <c r="I4" s="2"/>
      <c r="N4" s="40"/>
      <c r="R4" s="40"/>
      <c r="S4" s="40"/>
    </row>
    <row r="5" spans="2:19" ht="33" customHeight="1">
      <c r="B5" s="25"/>
      <c r="C5" s="46" t="s">
        <v>119</v>
      </c>
      <c r="D5" s="47"/>
      <c r="E5" s="50">
        <v>20</v>
      </c>
      <c r="F5" s="35" t="s">
        <v>69</v>
      </c>
      <c r="G5" s="49"/>
      <c r="H5" s="48"/>
      <c r="I5" s="2"/>
    </row>
    <row r="6" spans="2:19" ht="33" customHeight="1">
      <c r="B6" s="25"/>
      <c r="C6" s="38" t="s">
        <v>120</v>
      </c>
      <c r="D6" s="47" t="s">
        <v>125</v>
      </c>
      <c r="E6" s="50">
        <v>3</v>
      </c>
      <c r="F6" s="35" t="s">
        <v>43</v>
      </c>
      <c r="G6" s="49"/>
      <c r="H6" s="48"/>
      <c r="I6" s="2" t="s">
        <v>163</v>
      </c>
    </row>
    <row r="7" spans="2:19" ht="33" customHeight="1">
      <c r="B7" s="25"/>
      <c r="C7" s="38" t="s">
        <v>121</v>
      </c>
      <c r="D7" s="52" t="s">
        <v>126</v>
      </c>
      <c r="E7" s="50">
        <v>3</v>
      </c>
      <c r="F7" s="35" t="s">
        <v>43</v>
      </c>
      <c r="G7" s="49"/>
      <c r="H7" s="48"/>
      <c r="I7" s="2" t="s">
        <v>163</v>
      </c>
    </row>
    <row r="8" spans="2:19" ht="33" customHeight="1">
      <c r="B8" s="25"/>
      <c r="C8" s="38" t="s">
        <v>122</v>
      </c>
      <c r="D8" s="52" t="s">
        <v>127</v>
      </c>
      <c r="E8" s="50">
        <v>1</v>
      </c>
      <c r="F8" s="35" t="s">
        <v>43</v>
      </c>
      <c r="G8" s="49"/>
      <c r="H8" s="48"/>
      <c r="I8" s="2"/>
    </row>
    <row r="9" spans="2:19" ht="33" customHeight="1">
      <c r="B9" s="25"/>
      <c r="C9" s="38" t="s">
        <v>123</v>
      </c>
      <c r="D9" s="47" t="s">
        <v>124</v>
      </c>
      <c r="E9" s="50">
        <f>ROUND(20*0.8,0)</f>
        <v>16</v>
      </c>
      <c r="F9" s="35" t="s">
        <v>14</v>
      </c>
      <c r="G9" s="49"/>
      <c r="H9" s="48"/>
      <c r="I9" s="2"/>
    </row>
    <row r="10" spans="2:19" ht="33" customHeight="1">
      <c r="B10" s="25"/>
      <c r="C10" s="38" t="s">
        <v>19</v>
      </c>
      <c r="D10" s="52"/>
      <c r="E10" s="50">
        <v>1</v>
      </c>
      <c r="F10" s="35" t="s">
        <v>6</v>
      </c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P16" sqref="P16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136</v>
      </c>
      <c r="C2" s="53" t="s">
        <v>128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/>
      <c r="C3" s="46" t="s">
        <v>118</v>
      </c>
      <c r="D3" s="47"/>
      <c r="E3" s="50">
        <v>160</v>
      </c>
      <c r="F3" s="35" t="s">
        <v>69</v>
      </c>
      <c r="G3" s="49"/>
      <c r="H3" s="48"/>
      <c r="I3" s="2"/>
      <c r="N3" s="42"/>
      <c r="R3" s="40"/>
      <c r="S3" s="40"/>
    </row>
    <row r="4" spans="2:19" ht="33" customHeight="1">
      <c r="B4" s="25"/>
      <c r="C4" s="46" t="s">
        <v>129</v>
      </c>
      <c r="D4" s="47"/>
      <c r="E4" s="50">
        <v>1</v>
      </c>
      <c r="F4" s="35" t="s">
        <v>6</v>
      </c>
      <c r="G4" s="49"/>
      <c r="H4" s="48"/>
      <c r="I4" s="2"/>
      <c r="N4" s="40"/>
      <c r="R4" s="40"/>
      <c r="S4" s="40"/>
    </row>
    <row r="5" spans="2:19" ht="33" customHeight="1">
      <c r="B5" s="25"/>
      <c r="C5" s="46" t="s">
        <v>130</v>
      </c>
      <c r="D5" s="47" t="s">
        <v>132</v>
      </c>
      <c r="E5" s="50">
        <v>4</v>
      </c>
      <c r="F5" s="35" t="s">
        <v>43</v>
      </c>
      <c r="G5" s="49"/>
      <c r="H5" s="48"/>
      <c r="I5" s="2" t="s">
        <v>163</v>
      </c>
    </row>
    <row r="6" spans="2:19" ht="33" customHeight="1">
      <c r="B6" s="25"/>
      <c r="C6" s="38" t="s">
        <v>130</v>
      </c>
      <c r="D6" s="52" t="s">
        <v>131</v>
      </c>
      <c r="E6" s="50">
        <v>18</v>
      </c>
      <c r="F6" s="35" t="s">
        <v>43</v>
      </c>
      <c r="G6" s="49"/>
      <c r="H6" s="48"/>
      <c r="I6" s="2" t="s">
        <v>163</v>
      </c>
    </row>
    <row r="7" spans="2:19" ht="33" customHeight="1">
      <c r="B7" s="25"/>
      <c r="C7" s="38" t="s">
        <v>133</v>
      </c>
      <c r="D7" s="52" t="s">
        <v>134</v>
      </c>
      <c r="E7" s="50">
        <v>4</v>
      </c>
      <c r="F7" s="35" t="s">
        <v>11</v>
      </c>
      <c r="G7" s="49"/>
      <c r="H7" s="48"/>
      <c r="I7" s="2" t="s">
        <v>163</v>
      </c>
    </row>
    <row r="8" spans="2:19" ht="33" customHeight="1">
      <c r="B8" s="25"/>
      <c r="C8" s="38" t="s">
        <v>133</v>
      </c>
      <c r="D8" s="47" t="s">
        <v>144</v>
      </c>
      <c r="E8" s="50">
        <v>4</v>
      </c>
      <c r="F8" s="35" t="s">
        <v>11</v>
      </c>
      <c r="G8" s="49"/>
      <c r="H8" s="48"/>
      <c r="I8" s="2" t="s">
        <v>163</v>
      </c>
    </row>
    <row r="9" spans="2:19" ht="33" customHeight="1">
      <c r="B9" s="25"/>
      <c r="C9" s="38" t="s">
        <v>133</v>
      </c>
      <c r="D9" s="47" t="s">
        <v>190</v>
      </c>
      <c r="E9" s="50">
        <v>18</v>
      </c>
      <c r="F9" s="35" t="s">
        <v>11</v>
      </c>
      <c r="G9" s="49"/>
      <c r="H9" s="48"/>
      <c r="I9" s="2" t="s">
        <v>163</v>
      </c>
    </row>
    <row r="10" spans="2:19" ht="33" customHeight="1">
      <c r="B10" s="25"/>
      <c r="C10" s="38" t="s">
        <v>135</v>
      </c>
      <c r="D10" s="47" t="s">
        <v>124</v>
      </c>
      <c r="E10" s="50">
        <f>ROUND(20*0.8,0)</f>
        <v>16</v>
      </c>
      <c r="F10" s="35" t="s">
        <v>14</v>
      </c>
      <c r="G10" s="49"/>
      <c r="H10" s="48"/>
      <c r="I10" s="2"/>
    </row>
    <row r="11" spans="2:19" ht="33" customHeight="1">
      <c r="B11" s="25"/>
      <c r="C11" s="38" t="s">
        <v>19</v>
      </c>
      <c r="D11" s="52"/>
      <c r="E11" s="50">
        <v>1</v>
      </c>
      <c r="F11" s="35" t="s">
        <v>6</v>
      </c>
      <c r="G11" s="49"/>
      <c r="H11" s="48"/>
      <c r="I11" s="2"/>
    </row>
    <row r="12" spans="2:19" ht="33" customHeight="1">
      <c r="B12" s="25"/>
      <c r="C12" s="38"/>
      <c r="D12" s="47"/>
      <c r="E12" s="50"/>
      <c r="F12" s="35"/>
      <c r="G12" s="49"/>
      <c r="H12" s="48">
        <f>E12*G12</f>
        <v>0</v>
      </c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="85" zoomScaleNormal="85" zoomScaleSheetLayoutView="85" workbookViewId="0">
      <selection activeCell="T13" sqref="T13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139</v>
      </c>
      <c r="C2" s="32" t="s">
        <v>114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/>
      <c r="C3" s="46" t="s">
        <v>118</v>
      </c>
      <c r="D3" s="47"/>
      <c r="E3" s="50">
        <v>180</v>
      </c>
      <c r="F3" s="35" t="s">
        <v>69</v>
      </c>
      <c r="G3" s="49"/>
      <c r="H3" s="48"/>
      <c r="I3" s="2"/>
      <c r="N3" s="42"/>
      <c r="R3" s="40"/>
      <c r="S3" s="40"/>
    </row>
    <row r="4" spans="2:19" ht="33" customHeight="1">
      <c r="B4" s="25"/>
      <c r="C4" s="46" t="s">
        <v>129</v>
      </c>
      <c r="D4" s="47"/>
      <c r="E4" s="50">
        <v>1</v>
      </c>
      <c r="F4" s="35" t="s">
        <v>6</v>
      </c>
      <c r="G4" s="49"/>
      <c r="H4" s="48"/>
      <c r="I4" s="2"/>
      <c r="N4" s="40"/>
      <c r="R4" s="40"/>
      <c r="S4" s="40"/>
    </row>
    <row r="5" spans="2:19" ht="33" customHeight="1">
      <c r="B5" s="25"/>
      <c r="C5" s="46" t="s">
        <v>137</v>
      </c>
      <c r="D5" s="47" t="s">
        <v>138</v>
      </c>
      <c r="E5" s="50">
        <v>38</v>
      </c>
      <c r="F5" s="35" t="s">
        <v>43</v>
      </c>
      <c r="G5" s="49"/>
      <c r="H5" s="48"/>
      <c r="I5" s="2"/>
    </row>
    <row r="6" spans="2:19" ht="33" customHeight="1">
      <c r="B6" s="25"/>
      <c r="C6" s="38" t="s">
        <v>135</v>
      </c>
      <c r="D6" s="47" t="s">
        <v>124</v>
      </c>
      <c r="E6" s="50">
        <f>ROUND(15*0.8,0)</f>
        <v>12</v>
      </c>
      <c r="F6" s="35" t="s">
        <v>14</v>
      </c>
      <c r="G6" s="49"/>
      <c r="H6" s="48"/>
      <c r="I6" s="2"/>
    </row>
    <row r="7" spans="2:19" ht="33" customHeight="1">
      <c r="B7" s="25"/>
      <c r="C7" s="38" t="s">
        <v>19</v>
      </c>
      <c r="D7" s="52"/>
      <c r="E7" s="50">
        <v>1</v>
      </c>
      <c r="F7" s="35" t="s">
        <v>6</v>
      </c>
      <c r="G7" s="49"/>
      <c r="H7" s="48"/>
      <c r="I7" s="2"/>
    </row>
    <row r="8" spans="2:19" ht="33" customHeight="1">
      <c r="B8" s="25"/>
      <c r="C8" s="38"/>
      <c r="D8" s="52"/>
      <c r="E8" s="50"/>
      <c r="F8" s="35"/>
      <c r="G8" s="49"/>
      <c r="H8" s="48"/>
      <c r="I8" s="2"/>
    </row>
    <row r="9" spans="2:19" ht="33" customHeight="1">
      <c r="B9" s="25"/>
      <c r="C9" s="38"/>
      <c r="D9" s="47"/>
      <c r="E9" s="50"/>
      <c r="F9" s="35"/>
      <c r="G9" s="49"/>
      <c r="H9" s="48"/>
      <c r="I9" s="2"/>
    </row>
    <row r="10" spans="2:19" ht="33" customHeight="1">
      <c r="B10" s="25"/>
      <c r="C10" s="38"/>
      <c r="D10" s="47"/>
      <c r="E10" s="50"/>
      <c r="F10" s="35"/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2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9"/>
  <sheetViews>
    <sheetView showZeros="0" view="pageBreakPreview" zoomScale="85" zoomScaleNormal="85" zoomScaleSheetLayoutView="85" workbookViewId="0">
      <selection activeCell="P20" sqref="P20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2" width="9" style="31"/>
    <col min="13" max="13" width="11.625" style="31" bestFit="1" customWidth="1"/>
    <col min="14" max="16384" width="9" style="31"/>
  </cols>
  <sheetData>
    <row r="1" spans="2:17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7" ht="33" customHeight="1">
      <c r="B2" s="25" t="s">
        <v>21</v>
      </c>
      <c r="C2" s="1" t="s">
        <v>20</v>
      </c>
      <c r="D2" s="33"/>
      <c r="E2" s="34"/>
      <c r="F2" s="35"/>
      <c r="G2" s="27"/>
      <c r="H2" s="34">
        <f>ROUNDDOWN(SUM(H3:H16),-3)</f>
        <v>0</v>
      </c>
      <c r="I2" s="2"/>
      <c r="M2" s="41"/>
      <c r="Q2" s="40"/>
    </row>
    <row r="3" spans="2:17" ht="33" customHeight="1">
      <c r="B3" s="25" t="s">
        <v>25</v>
      </c>
      <c r="C3" s="38" t="s">
        <v>22</v>
      </c>
      <c r="D3" s="45" t="s">
        <v>57</v>
      </c>
      <c r="E3" s="34">
        <v>72</v>
      </c>
      <c r="F3" s="35" t="s">
        <v>24</v>
      </c>
      <c r="G3" s="27"/>
      <c r="H3" s="34">
        <f t="shared" ref="H3:H5" si="0">E3*G3</f>
        <v>0</v>
      </c>
      <c r="I3" s="2" t="s">
        <v>168</v>
      </c>
    </row>
    <row r="4" spans="2:17" ht="33" customHeight="1">
      <c r="B4" s="25" t="s">
        <v>26</v>
      </c>
      <c r="C4" s="38" t="s">
        <v>31</v>
      </c>
      <c r="D4" s="45"/>
      <c r="E4" s="34">
        <v>1</v>
      </c>
      <c r="F4" s="35" t="s">
        <v>6</v>
      </c>
      <c r="G4" s="27"/>
      <c r="H4" s="34">
        <f t="shared" si="0"/>
        <v>0</v>
      </c>
      <c r="I4" s="2"/>
    </row>
    <row r="5" spans="2:17" ht="33" customHeight="1">
      <c r="B5" s="25" t="s">
        <v>27</v>
      </c>
      <c r="C5" s="46" t="s">
        <v>23</v>
      </c>
      <c r="D5" s="45"/>
      <c r="E5" s="34">
        <v>1</v>
      </c>
      <c r="F5" s="35" t="s">
        <v>6</v>
      </c>
      <c r="G5" s="27"/>
      <c r="H5" s="34">
        <f t="shared" si="0"/>
        <v>0</v>
      </c>
      <c r="I5" s="2"/>
    </row>
    <row r="6" spans="2:17" ht="33" customHeight="1">
      <c r="B6" s="25"/>
      <c r="C6" s="38"/>
      <c r="D6" s="45"/>
      <c r="E6" s="34"/>
      <c r="F6" s="35"/>
      <c r="G6" s="27"/>
      <c r="H6" s="34"/>
      <c r="I6" s="2"/>
    </row>
    <row r="7" spans="2:17" ht="33" customHeight="1">
      <c r="B7" s="25"/>
      <c r="C7" s="46"/>
      <c r="D7" s="45"/>
      <c r="E7" s="34"/>
      <c r="F7" s="35"/>
      <c r="G7" s="27"/>
      <c r="H7" s="34"/>
      <c r="I7" s="2"/>
    </row>
    <row r="8" spans="2:17" ht="33" customHeight="1">
      <c r="B8" s="25"/>
      <c r="C8" s="39"/>
      <c r="D8" s="36"/>
      <c r="E8" s="34"/>
      <c r="F8" s="35"/>
      <c r="G8" s="27"/>
      <c r="H8" s="34">
        <f t="shared" ref="H8" si="1">E8*G8</f>
        <v>0</v>
      </c>
      <c r="I8" s="2"/>
    </row>
    <row r="9" spans="2:17" ht="33" customHeight="1">
      <c r="B9" s="25"/>
      <c r="C9" s="39"/>
      <c r="D9" s="45"/>
      <c r="E9" s="34"/>
      <c r="F9" s="35"/>
      <c r="G9" s="27"/>
      <c r="H9" s="34"/>
      <c r="I9" s="2"/>
    </row>
    <row r="10" spans="2:17" ht="33" customHeight="1">
      <c r="B10" s="25"/>
      <c r="C10" s="39"/>
      <c r="D10" s="36"/>
      <c r="E10" s="34"/>
      <c r="F10" s="35"/>
      <c r="G10" s="27"/>
      <c r="H10" s="34"/>
      <c r="I10" s="2"/>
    </row>
    <row r="11" spans="2:17" ht="33" customHeight="1">
      <c r="B11" s="25"/>
      <c r="C11" s="39"/>
      <c r="D11" s="36"/>
      <c r="E11" s="34"/>
      <c r="F11" s="35"/>
      <c r="G11" s="27"/>
      <c r="H11" s="34"/>
      <c r="I11" s="2"/>
    </row>
    <row r="12" spans="2:17" ht="33" customHeight="1">
      <c r="B12" s="25"/>
      <c r="C12" s="38"/>
      <c r="D12" s="36"/>
      <c r="E12" s="34"/>
      <c r="F12" s="35"/>
      <c r="G12" s="27"/>
      <c r="H12" s="34"/>
      <c r="I12" s="2"/>
    </row>
    <row r="13" spans="2:17" ht="33" customHeight="1">
      <c r="B13" s="25"/>
      <c r="C13" s="39"/>
      <c r="D13" s="36"/>
      <c r="E13" s="34"/>
      <c r="F13" s="35"/>
      <c r="G13" s="27"/>
      <c r="H13" s="34"/>
      <c r="I13" s="2"/>
    </row>
    <row r="14" spans="2:17" ht="33" customHeight="1">
      <c r="B14" s="25"/>
      <c r="C14" s="38"/>
      <c r="D14" s="36"/>
      <c r="E14" s="34"/>
      <c r="F14" s="35"/>
      <c r="G14" s="27"/>
      <c r="H14" s="34"/>
      <c r="I14" s="2"/>
    </row>
    <row r="15" spans="2:17" ht="33" customHeight="1">
      <c r="B15" s="25"/>
      <c r="C15" s="38"/>
      <c r="D15" s="36"/>
      <c r="E15" s="44"/>
      <c r="F15" s="35"/>
      <c r="G15" s="27"/>
      <c r="H15" s="34"/>
      <c r="I15" s="2"/>
    </row>
    <row r="16" spans="2:17" ht="33" customHeight="1">
      <c r="B16" s="25"/>
      <c r="C16" s="38"/>
      <c r="D16" s="36"/>
      <c r="E16" s="34"/>
      <c r="F16" s="35"/>
      <c r="G16" s="27"/>
      <c r="H16" s="34"/>
      <c r="I16" s="2"/>
    </row>
    <row r="17" spans="2:9" ht="33.75" customHeight="1">
      <c r="B17" s="54"/>
      <c r="C17" s="55"/>
      <c r="D17" s="56"/>
      <c r="E17" s="41"/>
      <c r="H17" s="41"/>
      <c r="I17" s="57"/>
    </row>
    <row r="18" spans="2:9" ht="33.75" customHeight="1">
      <c r="B18" s="54"/>
      <c r="C18" s="58"/>
      <c r="D18" s="56"/>
      <c r="E18" s="41"/>
      <c r="H18" s="41"/>
      <c r="I18" s="57"/>
    </row>
    <row r="19" spans="2:9" ht="33.75" customHeight="1">
      <c r="B19" s="54"/>
      <c r="C19" s="58"/>
      <c r="D19" s="56"/>
      <c r="E19" s="59"/>
      <c r="H19" s="41"/>
      <c r="I19" s="57"/>
    </row>
    <row r="20" spans="2:9" ht="33.75" customHeight="1">
      <c r="B20" s="54"/>
      <c r="C20" s="58"/>
      <c r="D20" s="56"/>
      <c r="E20" s="41"/>
      <c r="H20" s="41"/>
      <c r="I20" s="57"/>
    </row>
    <row r="21" spans="2:9" ht="33.75" customHeight="1">
      <c r="B21" s="54"/>
      <c r="C21" s="85"/>
      <c r="D21" s="85"/>
      <c r="E21" s="41"/>
      <c r="G21" s="41"/>
      <c r="H21" s="41"/>
      <c r="I21" s="60"/>
    </row>
    <row r="22" spans="2:9" ht="33.75" customHeight="1">
      <c r="B22" s="54"/>
      <c r="C22" s="85"/>
      <c r="D22" s="85"/>
      <c r="E22" s="41"/>
      <c r="G22" s="41"/>
      <c r="H22" s="41"/>
      <c r="I22" s="60"/>
    </row>
    <row r="23" spans="2:9" ht="33.75" customHeight="1">
      <c r="B23" s="54"/>
      <c r="C23" s="85"/>
      <c r="D23" s="85"/>
      <c r="E23" s="41"/>
      <c r="G23" s="41"/>
      <c r="H23" s="41"/>
      <c r="I23" s="57"/>
    </row>
    <row r="24" spans="2:9" ht="33.75" customHeight="1">
      <c r="B24" s="54"/>
      <c r="C24" s="85"/>
      <c r="D24" s="85"/>
      <c r="E24" s="41"/>
      <c r="G24" s="41"/>
      <c r="H24" s="41"/>
      <c r="I24" s="57"/>
    </row>
    <row r="25" spans="2:9" ht="33.75" customHeight="1">
      <c r="B25" s="54"/>
      <c r="C25" s="85"/>
      <c r="D25" s="85"/>
      <c r="E25" s="41"/>
      <c r="G25" s="41"/>
      <c r="H25" s="41"/>
      <c r="I25" s="57"/>
    </row>
    <row r="26" spans="2:9" ht="33.75" customHeight="1">
      <c r="B26" s="54"/>
      <c r="C26" s="85"/>
      <c r="D26" s="85"/>
      <c r="E26" s="41"/>
      <c r="G26" s="41"/>
      <c r="H26" s="41"/>
      <c r="I26" s="57"/>
    </row>
    <row r="27" spans="2:9" ht="33.75" customHeight="1">
      <c r="B27" s="54"/>
      <c r="C27" s="85"/>
      <c r="D27" s="85"/>
      <c r="E27" s="41"/>
      <c r="G27" s="41"/>
      <c r="H27" s="41"/>
      <c r="I27" s="57"/>
    </row>
    <row r="28" spans="2:9" ht="33.75" customHeight="1">
      <c r="B28" s="61"/>
      <c r="C28" s="62"/>
      <c r="D28" s="56"/>
      <c r="E28" s="41"/>
      <c r="G28" s="41"/>
      <c r="H28" s="41"/>
      <c r="I28" s="57"/>
    </row>
    <row r="29" spans="2:9" ht="33.75" customHeight="1">
      <c r="B29" s="54"/>
      <c r="C29" s="62"/>
      <c r="D29" s="63"/>
      <c r="E29" s="41"/>
      <c r="G29" s="41"/>
      <c r="H29" s="41"/>
      <c r="I29" s="57"/>
    </row>
  </sheetData>
  <mergeCells count="1">
    <mergeCell ref="C21:D27"/>
  </mergeCells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6"/>
  <sheetViews>
    <sheetView showZeros="0" view="pageBreakPreview" zoomScaleNormal="85" zoomScaleSheetLayoutView="75" workbookViewId="0">
      <selection activeCell="R14" sqref="R14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30</v>
      </c>
      <c r="C2" s="32" t="s">
        <v>29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38" t="s">
        <v>142</v>
      </c>
      <c r="D3" s="47" t="s">
        <v>146</v>
      </c>
      <c r="E3" s="50">
        <f>4.5*7.3*4</f>
        <v>131.4</v>
      </c>
      <c r="F3" s="35" t="s">
        <v>24</v>
      </c>
      <c r="G3" s="49"/>
      <c r="H3" s="48"/>
      <c r="I3" s="2"/>
      <c r="N3" s="42"/>
      <c r="R3" s="40"/>
      <c r="S3" s="40"/>
    </row>
    <row r="4" spans="2:19" ht="33" customHeight="1">
      <c r="B4" s="25" t="s">
        <v>26</v>
      </c>
      <c r="C4" s="38" t="s">
        <v>33</v>
      </c>
      <c r="D4" s="47" t="s">
        <v>169</v>
      </c>
      <c r="E4" s="50">
        <v>17</v>
      </c>
      <c r="F4" s="35" t="s">
        <v>43</v>
      </c>
      <c r="G4" s="49"/>
      <c r="H4" s="48"/>
      <c r="I4" s="2"/>
      <c r="N4" s="40"/>
      <c r="R4" s="40"/>
      <c r="S4" s="40"/>
    </row>
    <row r="5" spans="2:19" ht="33" customHeight="1">
      <c r="B5" s="25" t="s">
        <v>27</v>
      </c>
      <c r="C5" s="38" t="s">
        <v>36</v>
      </c>
      <c r="D5" s="47" t="s">
        <v>146</v>
      </c>
      <c r="E5" s="50">
        <f>4.5*7.3*4</f>
        <v>131.4</v>
      </c>
      <c r="F5" s="35" t="s">
        <v>24</v>
      </c>
      <c r="G5" s="49"/>
      <c r="H5" s="48"/>
      <c r="I5" s="2"/>
    </row>
    <row r="6" spans="2:19" ht="33" customHeight="1">
      <c r="B6" s="25" t="s">
        <v>28</v>
      </c>
      <c r="C6" s="38" t="s">
        <v>34</v>
      </c>
      <c r="D6" s="47" t="s">
        <v>170</v>
      </c>
      <c r="E6" s="50">
        <v>3</v>
      </c>
      <c r="F6" s="35" t="s">
        <v>41</v>
      </c>
      <c r="G6" s="49"/>
      <c r="H6" s="48"/>
      <c r="I6" s="2"/>
    </row>
    <row r="7" spans="2:19" ht="33" customHeight="1">
      <c r="B7" s="25" t="s">
        <v>32</v>
      </c>
      <c r="C7" s="38" t="s">
        <v>40</v>
      </c>
      <c r="D7" s="47" t="s">
        <v>171</v>
      </c>
      <c r="E7" s="50">
        <f>4.5*2.5*2*4+7.3*2.5*4*4</f>
        <v>382</v>
      </c>
      <c r="F7" s="35" t="s">
        <v>24</v>
      </c>
      <c r="G7" s="49"/>
      <c r="H7" s="48"/>
      <c r="I7" s="2"/>
    </row>
    <row r="8" spans="2:19" ht="33" customHeight="1">
      <c r="B8" s="25" t="s">
        <v>44</v>
      </c>
      <c r="C8" s="38" t="s">
        <v>35</v>
      </c>
      <c r="D8" s="47" t="s">
        <v>42</v>
      </c>
      <c r="E8" s="50">
        <v>8</v>
      </c>
      <c r="F8" s="35" t="s">
        <v>41</v>
      </c>
      <c r="G8" s="49"/>
      <c r="H8" s="48"/>
      <c r="I8" s="2"/>
    </row>
    <row r="9" spans="2:19" ht="33" customHeight="1">
      <c r="B9" s="25" t="s">
        <v>45</v>
      </c>
      <c r="C9" s="38" t="s">
        <v>141</v>
      </c>
      <c r="D9" s="47" t="s">
        <v>172</v>
      </c>
      <c r="E9" s="50">
        <v>8</v>
      </c>
      <c r="F9" s="35" t="s">
        <v>41</v>
      </c>
      <c r="G9" s="49"/>
      <c r="H9" s="48"/>
      <c r="I9" s="2"/>
    </row>
    <row r="10" spans="2:19" ht="33" customHeight="1">
      <c r="B10" s="25" t="s">
        <v>46</v>
      </c>
      <c r="C10" s="38" t="s">
        <v>37</v>
      </c>
      <c r="D10" s="47" t="s">
        <v>173</v>
      </c>
      <c r="E10" s="50">
        <v>16</v>
      </c>
      <c r="F10" s="35" t="s">
        <v>11</v>
      </c>
      <c r="G10" s="49"/>
      <c r="H10" s="48"/>
      <c r="I10" s="2"/>
    </row>
    <row r="11" spans="2:19" ht="33" customHeight="1">
      <c r="B11" s="25" t="s">
        <v>47</v>
      </c>
      <c r="C11" s="38" t="s">
        <v>38</v>
      </c>
      <c r="D11" s="47" t="s">
        <v>148</v>
      </c>
      <c r="E11" s="50">
        <v>8</v>
      </c>
      <c r="F11" s="35" t="s">
        <v>11</v>
      </c>
      <c r="G11" s="49"/>
      <c r="H11" s="48"/>
      <c r="I11" s="2"/>
    </row>
    <row r="12" spans="2:19" ht="33" customHeight="1">
      <c r="B12" s="25" t="s">
        <v>48</v>
      </c>
      <c r="C12" s="38" t="s">
        <v>52</v>
      </c>
      <c r="D12" s="47" t="s">
        <v>174</v>
      </c>
      <c r="E12" s="50">
        <v>17</v>
      </c>
      <c r="F12" s="35" t="s">
        <v>11</v>
      </c>
      <c r="G12" s="49"/>
      <c r="H12" s="48"/>
      <c r="I12" s="2"/>
    </row>
    <row r="13" spans="2:19" ht="33" customHeight="1">
      <c r="B13" s="25" t="s">
        <v>49</v>
      </c>
      <c r="C13" s="38" t="s">
        <v>53</v>
      </c>
      <c r="D13" s="47" t="s">
        <v>175</v>
      </c>
      <c r="E13" s="50">
        <v>17</v>
      </c>
      <c r="F13" s="35" t="s">
        <v>11</v>
      </c>
      <c r="G13" s="49"/>
      <c r="H13" s="48"/>
      <c r="I13" s="2"/>
    </row>
    <row r="14" spans="2:19" ht="33" customHeight="1">
      <c r="B14" s="25" t="s">
        <v>50</v>
      </c>
      <c r="C14" s="38" t="s">
        <v>39</v>
      </c>
      <c r="D14" s="47" t="s">
        <v>176</v>
      </c>
      <c r="E14" s="50">
        <v>16</v>
      </c>
      <c r="F14" s="35" t="s">
        <v>54</v>
      </c>
      <c r="G14" s="49"/>
      <c r="H14" s="48"/>
      <c r="I14" s="2"/>
    </row>
    <row r="15" spans="2:19" ht="33" customHeight="1">
      <c r="B15" s="26" t="s">
        <v>51</v>
      </c>
      <c r="C15" s="38" t="s">
        <v>19</v>
      </c>
      <c r="D15" s="51"/>
      <c r="E15" s="50">
        <v>1</v>
      </c>
      <c r="F15" s="35" t="s">
        <v>6</v>
      </c>
      <c r="G15" s="49"/>
      <c r="H15" s="48"/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Q16" sqref="Q16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58</v>
      </c>
      <c r="C2" s="32" t="s">
        <v>55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38" t="s">
        <v>59</v>
      </c>
      <c r="D3" s="47" t="s">
        <v>146</v>
      </c>
      <c r="E3" s="50">
        <f>4.5*7.3*4</f>
        <v>131.4</v>
      </c>
      <c r="F3" s="35" t="s">
        <v>24</v>
      </c>
      <c r="G3" s="49"/>
      <c r="H3" s="48"/>
      <c r="I3" s="2" t="s">
        <v>165</v>
      </c>
      <c r="N3" s="42"/>
      <c r="R3" s="40"/>
      <c r="S3" s="40"/>
    </row>
    <row r="4" spans="2:19" ht="33" customHeight="1">
      <c r="B4" s="25" t="s">
        <v>26</v>
      </c>
      <c r="C4" s="38" t="s">
        <v>177</v>
      </c>
      <c r="D4" s="47" t="s">
        <v>146</v>
      </c>
      <c r="E4" s="50">
        <f>4.5*7.3*4</f>
        <v>131.4</v>
      </c>
      <c r="F4" s="35" t="s">
        <v>24</v>
      </c>
      <c r="G4" s="49"/>
      <c r="H4" s="48"/>
      <c r="I4" s="2" t="s">
        <v>178</v>
      </c>
      <c r="N4" s="40"/>
      <c r="R4" s="40"/>
      <c r="S4" s="40"/>
    </row>
    <row r="5" spans="2:19" ht="33" customHeight="1">
      <c r="B5" s="25" t="s">
        <v>27</v>
      </c>
      <c r="C5" s="38" t="s">
        <v>60</v>
      </c>
      <c r="D5" s="47" t="s">
        <v>171</v>
      </c>
      <c r="E5" s="50">
        <f>4.5*2.5*2*4+7.3*2.5*4*4</f>
        <v>382</v>
      </c>
      <c r="F5" s="35" t="s">
        <v>24</v>
      </c>
      <c r="G5" s="49"/>
      <c r="H5" s="48"/>
      <c r="I5" s="2" t="s">
        <v>164</v>
      </c>
    </row>
    <row r="6" spans="2:19" ht="33" customHeight="1">
      <c r="B6" s="25" t="s">
        <v>28</v>
      </c>
      <c r="C6" s="38" t="s">
        <v>61</v>
      </c>
      <c r="D6" s="47" t="s">
        <v>175</v>
      </c>
      <c r="E6" s="50">
        <v>17</v>
      </c>
      <c r="F6" s="35" t="s">
        <v>41</v>
      </c>
      <c r="G6" s="49"/>
      <c r="H6" s="48"/>
      <c r="I6" s="2" t="s">
        <v>166</v>
      </c>
    </row>
    <row r="7" spans="2:19" ht="33" customHeight="1">
      <c r="B7" s="25" t="s">
        <v>32</v>
      </c>
      <c r="C7" s="38" t="s">
        <v>62</v>
      </c>
      <c r="D7" s="47" t="s">
        <v>174</v>
      </c>
      <c r="E7" s="50">
        <v>17</v>
      </c>
      <c r="F7" s="35" t="s">
        <v>41</v>
      </c>
      <c r="G7" s="49"/>
      <c r="H7" s="48"/>
      <c r="I7" s="2" t="s">
        <v>166</v>
      </c>
    </row>
    <row r="8" spans="2:19" ht="33" customHeight="1">
      <c r="B8" s="25" t="s">
        <v>44</v>
      </c>
      <c r="C8" s="38" t="s">
        <v>65</v>
      </c>
      <c r="D8" s="47" t="s">
        <v>147</v>
      </c>
      <c r="E8" s="50">
        <v>12</v>
      </c>
      <c r="F8" s="35" t="s">
        <v>41</v>
      </c>
      <c r="G8" s="49"/>
      <c r="H8" s="48"/>
      <c r="I8" s="2" t="s">
        <v>166</v>
      </c>
    </row>
    <row r="9" spans="2:19" ht="33" customHeight="1">
      <c r="B9" s="25" t="s">
        <v>45</v>
      </c>
      <c r="C9" s="38" t="s">
        <v>64</v>
      </c>
      <c r="D9" s="47" t="s">
        <v>192</v>
      </c>
      <c r="E9" s="50">
        <v>18</v>
      </c>
      <c r="F9" s="35" t="s">
        <v>41</v>
      </c>
      <c r="G9" s="49"/>
      <c r="H9" s="48"/>
      <c r="I9" s="2" t="s">
        <v>166</v>
      </c>
    </row>
    <row r="10" spans="2:19" ht="33" customHeight="1">
      <c r="B10" s="25" t="s">
        <v>46</v>
      </c>
      <c r="C10" s="38" t="s">
        <v>66</v>
      </c>
      <c r="D10" s="47" t="s">
        <v>174</v>
      </c>
      <c r="E10" s="50">
        <v>18</v>
      </c>
      <c r="F10" s="35" t="s">
        <v>41</v>
      </c>
      <c r="G10" s="49"/>
      <c r="H10" s="48"/>
      <c r="I10" s="2" t="s">
        <v>166</v>
      </c>
    </row>
    <row r="11" spans="2:19" ht="33" customHeight="1">
      <c r="B11" s="25" t="s">
        <v>47</v>
      </c>
      <c r="C11" s="38" t="s">
        <v>19</v>
      </c>
      <c r="D11" s="51"/>
      <c r="E11" s="50">
        <v>1</v>
      </c>
      <c r="F11" s="35" t="s">
        <v>6</v>
      </c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>
        <f t="shared" ref="H12" si="0">E12*G12</f>
        <v>0</v>
      </c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N16" sqref="N16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67</v>
      </c>
      <c r="C2" s="32" t="s">
        <v>81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38" t="s">
        <v>68</v>
      </c>
      <c r="D3" s="47" t="s">
        <v>149</v>
      </c>
      <c r="E3" s="50">
        <f>4.5*7.3*4</f>
        <v>131.4</v>
      </c>
      <c r="F3" s="35" t="s">
        <v>24</v>
      </c>
      <c r="G3" s="49"/>
      <c r="H3" s="48"/>
      <c r="I3" s="2"/>
      <c r="N3" s="42"/>
      <c r="R3" s="40"/>
      <c r="S3" s="40"/>
    </row>
    <row r="4" spans="2:19" ht="33" customHeight="1">
      <c r="B4" s="25" t="s">
        <v>26</v>
      </c>
      <c r="C4" s="38" t="s">
        <v>70</v>
      </c>
      <c r="D4" s="47"/>
      <c r="E4" s="50">
        <f>4.5*7.3*4</f>
        <v>131.4</v>
      </c>
      <c r="F4" s="35" t="s">
        <v>24</v>
      </c>
      <c r="G4" s="49"/>
      <c r="H4" s="48"/>
      <c r="I4" s="2"/>
      <c r="N4" s="40"/>
      <c r="R4" s="40"/>
      <c r="S4" s="40"/>
    </row>
    <row r="5" spans="2:19" ht="33" customHeight="1">
      <c r="B5" s="25" t="s">
        <v>27</v>
      </c>
      <c r="C5" s="38" t="s">
        <v>71</v>
      </c>
      <c r="D5" s="47"/>
      <c r="E5" s="50">
        <f>+(2.25*2+7.3*2)*2*4</f>
        <v>152.80000000000001</v>
      </c>
      <c r="F5" s="35" t="s">
        <v>69</v>
      </c>
      <c r="G5" s="49"/>
      <c r="H5" s="48"/>
      <c r="I5" s="2"/>
    </row>
    <row r="6" spans="2:19" ht="33" customHeight="1">
      <c r="B6" s="25" t="s">
        <v>28</v>
      </c>
      <c r="C6" s="38" t="s">
        <v>72</v>
      </c>
      <c r="D6" s="47" t="s">
        <v>63</v>
      </c>
      <c r="E6" s="50">
        <v>16</v>
      </c>
      <c r="F6" s="35" t="s">
        <v>41</v>
      </c>
      <c r="G6" s="49"/>
      <c r="H6" s="48"/>
      <c r="I6" s="2"/>
    </row>
    <row r="7" spans="2:19" ht="33" customHeight="1">
      <c r="B7" s="25" t="s">
        <v>32</v>
      </c>
      <c r="C7" s="38" t="s">
        <v>151</v>
      </c>
      <c r="D7" s="47"/>
      <c r="E7" s="50">
        <f>4.5*7.3*4</f>
        <v>131.4</v>
      </c>
      <c r="F7" s="35" t="s">
        <v>24</v>
      </c>
      <c r="G7" s="49"/>
      <c r="H7" s="48"/>
      <c r="I7" s="2"/>
    </row>
    <row r="8" spans="2:19" ht="33" customHeight="1">
      <c r="B8" s="25" t="s">
        <v>44</v>
      </c>
      <c r="C8" s="38" t="s">
        <v>152</v>
      </c>
      <c r="D8" s="47" t="s">
        <v>153</v>
      </c>
      <c r="E8" s="50">
        <f>4.5*2.5*2*4+7.3*2.5*4*4</f>
        <v>382</v>
      </c>
      <c r="F8" s="35" t="s">
        <v>24</v>
      </c>
      <c r="G8" s="49"/>
      <c r="H8" s="48"/>
      <c r="I8" s="2"/>
    </row>
    <row r="9" spans="2:19" ht="33" customHeight="1">
      <c r="B9" s="25" t="s">
        <v>45</v>
      </c>
      <c r="C9" s="38" t="s">
        <v>73</v>
      </c>
      <c r="D9" s="47"/>
      <c r="E9" s="50">
        <f>+(2.25*2+7.3*2)*2*4</f>
        <v>152.80000000000001</v>
      </c>
      <c r="F9" s="35" t="s">
        <v>69</v>
      </c>
      <c r="G9" s="49"/>
      <c r="H9" s="48"/>
      <c r="I9" s="2"/>
    </row>
    <row r="10" spans="2:19" ht="33" customHeight="1">
      <c r="B10" s="25" t="s">
        <v>46</v>
      </c>
      <c r="C10" s="38" t="s">
        <v>74</v>
      </c>
      <c r="D10" s="47"/>
      <c r="E10" s="50">
        <f>((2.25*2+7.3*2)*2+2.5*4)*2*4</f>
        <v>385.6</v>
      </c>
      <c r="F10" s="35" t="s">
        <v>69</v>
      </c>
      <c r="G10" s="49"/>
      <c r="H10" s="48"/>
      <c r="I10" s="2"/>
    </row>
    <row r="11" spans="2:19" ht="33" customHeight="1">
      <c r="B11" s="25" t="s">
        <v>47</v>
      </c>
      <c r="C11" s="38" t="s">
        <v>75</v>
      </c>
      <c r="D11" s="47"/>
      <c r="E11" s="50">
        <v>8</v>
      </c>
      <c r="F11" s="35" t="s">
        <v>41</v>
      </c>
      <c r="G11" s="49"/>
      <c r="H11" s="48"/>
      <c r="I11" s="2"/>
    </row>
    <row r="12" spans="2:19" ht="33" customHeight="1">
      <c r="B12" s="25" t="s">
        <v>48</v>
      </c>
      <c r="C12" s="38" t="s">
        <v>154</v>
      </c>
      <c r="D12" s="47" t="s">
        <v>155</v>
      </c>
      <c r="E12" s="50">
        <f>4.5*7.3*4</f>
        <v>131.4</v>
      </c>
      <c r="F12" s="35" t="s">
        <v>24</v>
      </c>
      <c r="G12" s="49"/>
      <c r="H12" s="48"/>
      <c r="I12" s="2"/>
    </row>
    <row r="13" spans="2:19" ht="33" customHeight="1">
      <c r="B13" s="25" t="s">
        <v>49</v>
      </c>
      <c r="C13" s="38" t="s">
        <v>76</v>
      </c>
      <c r="D13" s="47"/>
      <c r="E13" s="50">
        <f>+(2.25*2+7.3*2)*2*4</f>
        <v>152.80000000000001</v>
      </c>
      <c r="F13" s="35" t="s">
        <v>69</v>
      </c>
      <c r="G13" s="49"/>
      <c r="H13" s="48"/>
      <c r="I13" s="2"/>
    </row>
    <row r="14" spans="2:19" ht="33" customHeight="1">
      <c r="B14" s="25" t="s">
        <v>50</v>
      </c>
      <c r="C14" s="38" t="s">
        <v>179</v>
      </c>
      <c r="D14" s="47" t="s">
        <v>150</v>
      </c>
      <c r="E14" s="50">
        <v>12</v>
      </c>
      <c r="F14" s="35" t="s">
        <v>54</v>
      </c>
      <c r="G14" s="49"/>
      <c r="H14" s="48"/>
      <c r="I14" s="2"/>
    </row>
    <row r="15" spans="2:19" ht="33" customHeight="1">
      <c r="B15" s="26" t="s">
        <v>51</v>
      </c>
      <c r="C15" s="38" t="s">
        <v>19</v>
      </c>
      <c r="D15" s="51"/>
      <c r="E15" s="50">
        <v>1</v>
      </c>
      <c r="F15" s="35" t="s">
        <v>6</v>
      </c>
      <c r="G15" s="49"/>
      <c r="H15" s="48"/>
      <c r="I15" s="2"/>
    </row>
    <row r="16" spans="2:19" ht="33" customHeight="1">
      <c r="B16" s="26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M6" sqref="M6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80</v>
      </c>
      <c r="C2" s="32" t="s">
        <v>77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46" t="s">
        <v>95</v>
      </c>
      <c r="D3" s="47" t="s">
        <v>143</v>
      </c>
      <c r="E3" s="50">
        <v>8</v>
      </c>
      <c r="F3" s="35" t="s">
        <v>41</v>
      </c>
      <c r="G3" s="49"/>
      <c r="H3" s="48"/>
      <c r="I3" s="2" t="s">
        <v>167</v>
      </c>
      <c r="N3" s="42"/>
      <c r="R3" s="40"/>
      <c r="S3" s="40"/>
    </row>
    <row r="4" spans="2:19" ht="33" customHeight="1">
      <c r="B4" s="25" t="s">
        <v>26</v>
      </c>
      <c r="C4" s="38" t="s">
        <v>180</v>
      </c>
      <c r="D4" s="47" t="s">
        <v>181</v>
      </c>
      <c r="E4" s="50">
        <v>14</v>
      </c>
      <c r="F4" s="35" t="s">
        <v>41</v>
      </c>
      <c r="G4" s="49"/>
      <c r="H4" s="48"/>
      <c r="I4" s="2"/>
      <c r="N4" s="40"/>
      <c r="R4" s="40"/>
      <c r="S4" s="40"/>
    </row>
    <row r="5" spans="2:19" ht="33" customHeight="1">
      <c r="B5" s="25" t="s">
        <v>27</v>
      </c>
      <c r="C5" s="38" t="s">
        <v>78</v>
      </c>
      <c r="D5" s="47" t="s">
        <v>79</v>
      </c>
      <c r="E5" s="50">
        <f>ROUND(32*0.8,0)</f>
        <v>26</v>
      </c>
      <c r="F5" s="35" t="s">
        <v>14</v>
      </c>
      <c r="G5" s="49"/>
      <c r="H5" s="48"/>
      <c r="I5" s="2"/>
    </row>
    <row r="6" spans="2:19" ht="33" customHeight="1">
      <c r="B6" s="25" t="s">
        <v>28</v>
      </c>
      <c r="C6" s="38" t="s">
        <v>19</v>
      </c>
      <c r="D6" s="52"/>
      <c r="E6" s="50">
        <v>1</v>
      </c>
      <c r="F6" s="35" t="s">
        <v>6</v>
      </c>
      <c r="G6" s="49"/>
      <c r="H6" s="48"/>
      <c r="I6" s="2"/>
    </row>
    <row r="7" spans="2:19" ht="33" customHeight="1">
      <c r="B7" s="25"/>
      <c r="C7" s="38"/>
      <c r="D7" s="52"/>
      <c r="E7" s="50"/>
      <c r="F7" s="35"/>
      <c r="G7" s="49"/>
      <c r="H7" s="48"/>
      <c r="I7" s="2"/>
    </row>
    <row r="8" spans="2:19" ht="33" customHeight="1">
      <c r="B8" s="25"/>
      <c r="C8" s="38"/>
      <c r="D8" s="47"/>
      <c r="E8" s="50"/>
      <c r="F8" s="35"/>
      <c r="G8" s="49"/>
      <c r="H8" s="48"/>
      <c r="I8" s="2"/>
    </row>
    <row r="9" spans="2:19" ht="33" customHeight="1">
      <c r="B9" s="25"/>
      <c r="C9" s="38"/>
      <c r="D9" s="47"/>
      <c r="E9" s="50"/>
      <c r="F9" s="35"/>
      <c r="G9" s="49"/>
      <c r="H9" s="48"/>
      <c r="I9" s="2"/>
    </row>
    <row r="10" spans="2:19" ht="33" customHeight="1">
      <c r="B10" s="25"/>
      <c r="C10" s="38"/>
      <c r="D10" s="47"/>
      <c r="E10" s="50"/>
      <c r="F10" s="35"/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N16" sqref="N16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82</v>
      </c>
      <c r="C2" s="32" t="s">
        <v>56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46" t="s">
        <v>182</v>
      </c>
      <c r="D3" s="47" t="s">
        <v>83</v>
      </c>
      <c r="E3" s="50">
        <v>3</v>
      </c>
      <c r="F3" s="35" t="s">
        <v>41</v>
      </c>
      <c r="G3" s="49"/>
      <c r="H3" s="48"/>
      <c r="I3" s="2"/>
      <c r="N3" s="42"/>
      <c r="R3" s="40"/>
      <c r="S3" s="40"/>
    </row>
    <row r="4" spans="2:19" ht="33" customHeight="1">
      <c r="B4" s="25" t="s">
        <v>26</v>
      </c>
      <c r="C4" s="46" t="s">
        <v>183</v>
      </c>
      <c r="D4" s="47" t="s">
        <v>84</v>
      </c>
      <c r="E4" s="50">
        <f>ROUND(15*0.8,0)</f>
        <v>12</v>
      </c>
      <c r="F4" s="35" t="s">
        <v>14</v>
      </c>
      <c r="G4" s="49"/>
      <c r="H4" s="48"/>
      <c r="I4" s="2"/>
      <c r="N4" s="40"/>
      <c r="R4" s="40"/>
      <c r="S4" s="40"/>
    </row>
    <row r="5" spans="2:19" ht="33" customHeight="1">
      <c r="B5" s="25"/>
      <c r="C5" s="38"/>
      <c r="D5" s="47"/>
      <c r="E5" s="50"/>
      <c r="F5" s="35"/>
      <c r="G5" s="49"/>
      <c r="H5" s="48"/>
      <c r="I5" s="2"/>
    </row>
    <row r="6" spans="2:19" ht="33" customHeight="1">
      <c r="B6" s="25"/>
      <c r="C6" s="38"/>
      <c r="D6" s="47"/>
      <c r="E6" s="50"/>
      <c r="F6" s="35"/>
      <c r="G6" s="49"/>
      <c r="H6" s="48"/>
      <c r="I6" s="2"/>
    </row>
    <row r="7" spans="2:19" ht="33" customHeight="1">
      <c r="B7" s="25"/>
      <c r="C7" s="38"/>
      <c r="D7" s="52"/>
      <c r="E7" s="50"/>
      <c r="F7" s="35"/>
      <c r="G7" s="49"/>
      <c r="H7" s="48"/>
      <c r="I7" s="2"/>
    </row>
    <row r="8" spans="2:19" ht="33" customHeight="1">
      <c r="B8" s="25"/>
      <c r="C8" s="38"/>
      <c r="D8" s="47"/>
      <c r="E8" s="50"/>
      <c r="F8" s="35"/>
      <c r="G8" s="49"/>
      <c r="H8" s="48"/>
      <c r="I8" s="2"/>
    </row>
    <row r="9" spans="2:19" ht="33" customHeight="1">
      <c r="B9" s="25"/>
      <c r="C9" s="38"/>
      <c r="D9" s="47"/>
      <c r="E9" s="50"/>
      <c r="F9" s="35"/>
      <c r="G9" s="49"/>
      <c r="H9" s="48"/>
      <c r="I9" s="2"/>
    </row>
    <row r="10" spans="2:19" ht="33" customHeight="1">
      <c r="B10" s="25"/>
      <c r="C10" s="38"/>
      <c r="D10" s="47"/>
      <c r="E10" s="50"/>
      <c r="F10" s="35"/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O16" sqref="O16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85</v>
      </c>
      <c r="C2" s="32" t="s">
        <v>105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 t="s">
        <v>25</v>
      </c>
      <c r="C3" s="46" t="s">
        <v>106</v>
      </c>
      <c r="D3" s="47"/>
      <c r="E3" s="50">
        <v>1</v>
      </c>
      <c r="F3" s="35" t="s">
        <v>6</v>
      </c>
      <c r="G3" s="49"/>
      <c r="H3" s="48"/>
      <c r="I3" s="2"/>
      <c r="N3" s="42"/>
      <c r="R3" s="40"/>
      <c r="S3" s="40"/>
    </row>
    <row r="4" spans="2:19" ht="33" customHeight="1">
      <c r="B4" s="25" t="s">
        <v>26</v>
      </c>
      <c r="C4" s="46" t="s">
        <v>107</v>
      </c>
      <c r="D4" s="47"/>
      <c r="E4" s="50">
        <v>1</v>
      </c>
      <c r="F4" s="35" t="s">
        <v>6</v>
      </c>
      <c r="G4" s="49"/>
      <c r="H4" s="48"/>
      <c r="I4" s="2"/>
      <c r="N4" s="40"/>
      <c r="R4" s="40"/>
      <c r="S4" s="40"/>
    </row>
    <row r="5" spans="2:19" ht="33" customHeight="1">
      <c r="B5" s="25"/>
      <c r="C5" s="38"/>
      <c r="D5" s="47"/>
      <c r="E5" s="50"/>
      <c r="F5" s="35"/>
      <c r="G5" s="49"/>
      <c r="H5" s="48"/>
      <c r="I5" s="2"/>
    </row>
    <row r="6" spans="2:19" ht="33" customHeight="1">
      <c r="B6" s="25"/>
      <c r="C6" s="38"/>
      <c r="D6" s="47"/>
      <c r="E6" s="50"/>
      <c r="F6" s="35"/>
      <c r="G6" s="49"/>
      <c r="H6" s="48"/>
      <c r="I6" s="2"/>
    </row>
    <row r="7" spans="2:19" ht="33" customHeight="1">
      <c r="B7" s="25"/>
      <c r="C7" s="38"/>
      <c r="D7" s="52"/>
      <c r="E7" s="50"/>
      <c r="F7" s="35"/>
      <c r="G7" s="49"/>
      <c r="H7" s="48"/>
      <c r="I7" s="2"/>
    </row>
    <row r="8" spans="2:19" ht="33" customHeight="1">
      <c r="B8" s="25"/>
      <c r="C8" s="38"/>
      <c r="D8" s="47"/>
      <c r="E8" s="50"/>
      <c r="F8" s="35"/>
      <c r="G8" s="49"/>
      <c r="H8" s="48"/>
      <c r="I8" s="2"/>
    </row>
    <row r="9" spans="2:19" ht="33" customHeight="1">
      <c r="B9" s="25"/>
      <c r="C9" s="38"/>
      <c r="D9" s="47"/>
      <c r="E9" s="50"/>
      <c r="F9" s="35"/>
      <c r="G9" s="49"/>
      <c r="H9" s="48"/>
      <c r="I9" s="2"/>
    </row>
    <row r="10" spans="2:19" ht="33" customHeight="1">
      <c r="B10" s="25"/>
      <c r="C10" s="38"/>
      <c r="D10" s="47"/>
      <c r="E10" s="50"/>
      <c r="F10" s="35"/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showZeros="0" view="pageBreakPreview" zoomScaleNormal="85" zoomScaleSheetLayoutView="75" workbookViewId="0">
      <selection activeCell="O15" sqref="O15"/>
    </sheetView>
  </sheetViews>
  <sheetFormatPr defaultRowHeight="33.75" customHeight="1"/>
  <cols>
    <col min="1" max="1" width="3" style="28" customWidth="1"/>
    <col min="2" max="2" width="7.625" style="28" customWidth="1"/>
    <col min="3" max="3" width="37.5" style="31" customWidth="1"/>
    <col min="4" max="4" width="18.75" style="31" customWidth="1"/>
    <col min="5" max="5" width="10" style="31" customWidth="1"/>
    <col min="6" max="6" width="5" style="28" customWidth="1"/>
    <col min="7" max="7" width="16" style="37" customWidth="1"/>
    <col min="8" max="8" width="18.625" style="37" customWidth="1"/>
    <col min="9" max="9" width="21.25" style="31" customWidth="1"/>
    <col min="10" max="10" width="9" style="31"/>
    <col min="11" max="11" width="11.625" style="31" bestFit="1" customWidth="1"/>
    <col min="12" max="13" width="9" style="31"/>
    <col min="14" max="14" width="9.5" style="31" bestFit="1" customWidth="1"/>
    <col min="15" max="16384" width="9" style="31"/>
  </cols>
  <sheetData>
    <row r="1" spans="2:19" ht="33" customHeight="1">
      <c r="B1" s="29" t="s">
        <v>1</v>
      </c>
      <c r="C1" s="29" t="s">
        <v>7</v>
      </c>
      <c r="D1" s="16" t="s">
        <v>12</v>
      </c>
      <c r="E1" s="29" t="s">
        <v>13</v>
      </c>
      <c r="F1" s="29" t="s">
        <v>2</v>
      </c>
      <c r="G1" s="30" t="s">
        <v>3</v>
      </c>
      <c r="H1" s="30" t="s">
        <v>4</v>
      </c>
      <c r="I1" s="29" t="s">
        <v>5</v>
      </c>
    </row>
    <row r="2" spans="2:19" ht="33" customHeight="1">
      <c r="B2" s="25" t="s">
        <v>108</v>
      </c>
      <c r="C2" s="32" t="s">
        <v>106</v>
      </c>
      <c r="D2" s="33"/>
      <c r="E2" s="48"/>
      <c r="F2" s="35"/>
      <c r="G2" s="49"/>
      <c r="H2" s="48">
        <f>ROUNDDOWN(SUM(H3:H16),-3)</f>
        <v>0</v>
      </c>
      <c r="I2" s="2"/>
      <c r="N2" s="40"/>
      <c r="R2" s="40"/>
      <c r="S2" s="40"/>
    </row>
    <row r="3" spans="2:19" ht="33" customHeight="1">
      <c r="B3" s="25"/>
      <c r="C3" s="46" t="s">
        <v>184</v>
      </c>
      <c r="D3" s="47" t="s">
        <v>97</v>
      </c>
      <c r="E3" s="50">
        <v>14</v>
      </c>
      <c r="F3" s="35" t="s">
        <v>11</v>
      </c>
      <c r="G3" s="49"/>
      <c r="H3" s="48"/>
      <c r="I3" s="2" t="s">
        <v>163</v>
      </c>
      <c r="N3" s="42"/>
      <c r="R3" s="40"/>
      <c r="S3" s="40"/>
    </row>
    <row r="4" spans="2:19" ht="33" customHeight="1">
      <c r="B4" s="25"/>
      <c r="C4" s="46" t="s">
        <v>185</v>
      </c>
      <c r="D4" s="47" t="s">
        <v>96</v>
      </c>
      <c r="E4" s="50">
        <v>12</v>
      </c>
      <c r="F4" s="35" t="s">
        <v>11</v>
      </c>
      <c r="G4" s="49"/>
      <c r="H4" s="48"/>
      <c r="I4" s="2" t="s">
        <v>163</v>
      </c>
      <c r="N4" s="40"/>
      <c r="R4" s="40"/>
      <c r="S4" s="40"/>
    </row>
    <row r="5" spans="2:19" ht="33" customHeight="1">
      <c r="B5" s="25"/>
      <c r="C5" s="46" t="s">
        <v>186</v>
      </c>
      <c r="D5" s="47" t="s">
        <v>98</v>
      </c>
      <c r="E5" s="50">
        <v>12</v>
      </c>
      <c r="F5" s="35" t="s">
        <v>11</v>
      </c>
      <c r="G5" s="49"/>
      <c r="H5" s="48"/>
      <c r="I5" s="2" t="s">
        <v>163</v>
      </c>
    </row>
    <row r="6" spans="2:19" ht="33" customHeight="1">
      <c r="B6" s="25"/>
      <c r="C6" s="38" t="s">
        <v>187</v>
      </c>
      <c r="D6" s="47" t="s">
        <v>99</v>
      </c>
      <c r="E6" s="50">
        <v>12</v>
      </c>
      <c r="F6" s="35" t="s">
        <v>54</v>
      </c>
      <c r="G6" s="49"/>
      <c r="H6" s="48"/>
      <c r="I6" s="2" t="s">
        <v>163</v>
      </c>
    </row>
    <row r="7" spans="2:19" ht="33" customHeight="1">
      <c r="B7" s="25"/>
      <c r="C7" s="38" t="s">
        <v>188</v>
      </c>
      <c r="D7" s="52" t="s">
        <v>100</v>
      </c>
      <c r="E7" s="50">
        <v>14</v>
      </c>
      <c r="F7" s="35" t="s">
        <v>43</v>
      </c>
      <c r="G7" s="49"/>
      <c r="H7" s="48"/>
      <c r="I7" s="2" t="s">
        <v>163</v>
      </c>
    </row>
    <row r="8" spans="2:19" ht="33" customHeight="1">
      <c r="B8" s="25"/>
      <c r="C8" s="38" t="s">
        <v>101</v>
      </c>
      <c r="D8" s="47" t="s">
        <v>102</v>
      </c>
      <c r="E8" s="50">
        <v>8</v>
      </c>
      <c r="F8" s="35" t="s">
        <v>11</v>
      </c>
      <c r="G8" s="49"/>
      <c r="H8" s="48"/>
      <c r="I8" s="2" t="s">
        <v>163</v>
      </c>
    </row>
    <row r="9" spans="2:19" ht="33" customHeight="1">
      <c r="B9" s="25"/>
      <c r="C9" s="38" t="s">
        <v>103</v>
      </c>
      <c r="D9" s="47" t="s">
        <v>104</v>
      </c>
      <c r="E9" s="50">
        <f>ROUND(40*0.8,0)</f>
        <v>32</v>
      </c>
      <c r="F9" s="35" t="s">
        <v>14</v>
      </c>
      <c r="G9" s="49"/>
      <c r="H9" s="48"/>
      <c r="I9" s="2"/>
    </row>
    <row r="10" spans="2:19" ht="33" customHeight="1">
      <c r="B10" s="25"/>
      <c r="C10" s="38" t="s">
        <v>19</v>
      </c>
      <c r="D10" s="52"/>
      <c r="E10" s="50">
        <v>1</v>
      </c>
      <c r="F10" s="35" t="s">
        <v>6</v>
      </c>
      <c r="G10" s="49"/>
      <c r="H10" s="48"/>
      <c r="I10" s="2"/>
    </row>
    <row r="11" spans="2:19" ht="33" customHeight="1">
      <c r="B11" s="25"/>
      <c r="C11" s="38"/>
      <c r="D11" s="47"/>
      <c r="E11" s="50"/>
      <c r="F11" s="35"/>
      <c r="G11" s="49"/>
      <c r="H11" s="48"/>
      <c r="I11" s="2"/>
    </row>
    <row r="12" spans="2:19" ht="33" customHeight="1">
      <c r="B12" s="25"/>
      <c r="C12" s="38"/>
      <c r="D12" s="51"/>
      <c r="E12" s="50"/>
      <c r="F12" s="35"/>
      <c r="G12" s="49"/>
      <c r="H12" s="48"/>
      <c r="I12" s="2"/>
    </row>
    <row r="13" spans="2:19" ht="33" customHeight="1">
      <c r="B13" s="25"/>
      <c r="C13" s="38"/>
      <c r="D13" s="47"/>
      <c r="E13" s="50"/>
      <c r="F13" s="35"/>
      <c r="G13" s="49"/>
      <c r="H13" s="48">
        <f>E13*G13</f>
        <v>0</v>
      </c>
      <c r="I13" s="2"/>
    </row>
    <row r="14" spans="2:19" ht="33" customHeight="1">
      <c r="B14" s="25"/>
      <c r="C14" s="38"/>
      <c r="D14" s="47"/>
      <c r="E14" s="50"/>
      <c r="F14" s="35"/>
      <c r="G14" s="49"/>
      <c r="H14" s="48">
        <f>E14*G14</f>
        <v>0</v>
      </c>
      <c r="I14" s="2"/>
    </row>
    <row r="15" spans="2:19" ht="33" customHeight="1">
      <c r="B15" s="26"/>
      <c r="C15" s="38"/>
      <c r="D15" s="47"/>
      <c r="E15" s="50"/>
      <c r="F15" s="35"/>
      <c r="G15" s="49"/>
      <c r="H15" s="48">
        <f>E15*G15</f>
        <v>0</v>
      </c>
      <c r="I15" s="2"/>
    </row>
    <row r="16" spans="2:19" ht="33" customHeight="1">
      <c r="B16" s="25"/>
      <c r="C16" s="38"/>
      <c r="D16" s="51"/>
      <c r="E16" s="50"/>
      <c r="F16" s="35"/>
      <c r="G16" s="49"/>
      <c r="H16" s="48"/>
      <c r="I16" s="2"/>
    </row>
  </sheetData>
  <phoneticPr fontId="1"/>
  <printOptions horizontalCentered="1"/>
  <pageMargins left="0.59055118110236227" right="0.59055118110236227" top="0.94488188976377963" bottom="0.27559055118110237" header="0.74803149606299213" footer="0.31496062992125984"/>
  <pageSetup paperSize="9" orientation="landscape" r:id="rId1"/>
  <headerFooter alignWithMargins="0">
    <oddHeader>&amp;L（修繕内訳書）</oddHeader>
    <oddFooter>&amp;L&amp;"ＭＳ 明朝,標準"&amp;12（NO.&amp;P）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26</vt:i4>
      </vt:variant>
    </vt:vector>
  </HeadingPairs>
  <TitlesOfParts>
    <vt:vector size="40" baseType="lpstr">
      <vt:lpstr>表紙</vt:lpstr>
      <vt:lpstr>B-1</vt:lpstr>
      <vt:lpstr>B-2</vt:lpstr>
      <vt:lpstr>B-3</vt:lpstr>
      <vt:lpstr>B-4</vt:lpstr>
      <vt:lpstr>B-5</vt:lpstr>
      <vt:lpstr>B-6</vt:lpstr>
      <vt:lpstr>B-7</vt:lpstr>
      <vt:lpstr>B-7a</vt:lpstr>
      <vt:lpstr>B-7b</vt:lpstr>
      <vt:lpstr>B-8</vt:lpstr>
      <vt:lpstr>B-8a</vt:lpstr>
      <vt:lpstr>B-8b</vt:lpstr>
      <vt:lpstr>B-8c</vt:lpstr>
      <vt:lpstr>'B-1'!Print_Area</vt:lpstr>
      <vt:lpstr>'B-2'!Print_Area</vt:lpstr>
      <vt:lpstr>'B-3'!Print_Area</vt:lpstr>
      <vt:lpstr>'B-4'!Print_Area</vt:lpstr>
      <vt:lpstr>'B-5'!Print_Area</vt:lpstr>
      <vt:lpstr>'B-6'!Print_Area</vt:lpstr>
      <vt:lpstr>'B-7'!Print_Area</vt:lpstr>
      <vt:lpstr>'B-7a'!Print_Area</vt:lpstr>
      <vt:lpstr>'B-7b'!Print_Area</vt:lpstr>
      <vt:lpstr>'B-8'!Print_Area</vt:lpstr>
      <vt:lpstr>'B-8a'!Print_Area</vt:lpstr>
      <vt:lpstr>'B-8b'!Print_Area</vt:lpstr>
      <vt:lpstr>'B-8c'!Print_Area</vt:lpstr>
      <vt:lpstr>'B-1'!Print_Titles</vt:lpstr>
      <vt:lpstr>'B-2'!Print_Titles</vt:lpstr>
      <vt:lpstr>'B-3'!Print_Titles</vt:lpstr>
      <vt:lpstr>'B-4'!Print_Titles</vt:lpstr>
      <vt:lpstr>'B-5'!Print_Titles</vt:lpstr>
      <vt:lpstr>'B-6'!Print_Titles</vt:lpstr>
      <vt:lpstr>'B-7'!Print_Titles</vt:lpstr>
      <vt:lpstr>'B-7a'!Print_Titles</vt:lpstr>
      <vt:lpstr>'B-7b'!Print_Titles</vt:lpstr>
      <vt:lpstr>'B-8'!Print_Titles</vt:lpstr>
      <vt:lpstr>'B-8a'!Print_Titles</vt:lpstr>
      <vt:lpstr>'B-8b'!Print_Titles</vt:lpstr>
      <vt:lpstr>'B-8c'!Print_Titles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Administrator</cp:lastModifiedBy>
  <cp:lastPrinted>2023-04-20T08:50:56Z</cp:lastPrinted>
  <dcterms:created xsi:type="dcterms:W3CDTF">1999-09-13T06:26:59Z</dcterms:created>
  <dcterms:modified xsi:type="dcterms:W3CDTF">2023-04-21T07:05:43Z</dcterms:modified>
</cp:coreProperties>
</file>